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36" i="1" l="1"/>
  <c r="J136" i="1"/>
  <c r="I136" i="1"/>
  <c r="L136" i="1" s="1"/>
  <c r="K135" i="1"/>
  <c r="J135" i="1"/>
  <c r="I135" i="1"/>
  <c r="L135" i="1" s="1"/>
  <c r="K134" i="1"/>
  <c r="J134" i="1"/>
  <c r="I134" i="1"/>
  <c r="L134" i="1" s="1"/>
  <c r="K133" i="1"/>
  <c r="J133" i="1"/>
  <c r="I133" i="1"/>
  <c r="L133" i="1" s="1"/>
  <c r="K132" i="1"/>
  <c r="J132" i="1"/>
  <c r="I132" i="1"/>
  <c r="L132" i="1" s="1"/>
  <c r="K130" i="1"/>
  <c r="J130" i="1"/>
  <c r="I130" i="1"/>
  <c r="L130" i="1" s="1"/>
  <c r="K128" i="1"/>
  <c r="J128" i="1"/>
  <c r="I128" i="1"/>
  <c r="L128" i="1" s="1"/>
  <c r="K126" i="1"/>
  <c r="J126" i="1"/>
  <c r="I126" i="1"/>
  <c r="L126" i="1" s="1"/>
  <c r="K125" i="1"/>
  <c r="J125" i="1"/>
  <c r="I125" i="1"/>
  <c r="L125" i="1" s="1"/>
  <c r="K124" i="1"/>
  <c r="J124" i="1"/>
  <c r="I124" i="1"/>
  <c r="L124" i="1" s="1"/>
  <c r="K123" i="1"/>
  <c r="J123" i="1"/>
  <c r="I123" i="1"/>
  <c r="L123" i="1" s="1"/>
  <c r="K120" i="1"/>
  <c r="J120" i="1"/>
  <c r="I120" i="1"/>
  <c r="L120" i="1" s="1"/>
  <c r="K119" i="1"/>
  <c r="J119" i="1"/>
  <c r="I119" i="1"/>
  <c r="L119" i="1" s="1"/>
  <c r="K118" i="1"/>
  <c r="J118" i="1"/>
  <c r="I118" i="1"/>
  <c r="L118" i="1" s="1"/>
  <c r="K117" i="1"/>
  <c r="J117" i="1"/>
  <c r="I117" i="1"/>
  <c r="L117" i="1" s="1"/>
  <c r="K116" i="1"/>
  <c r="J116" i="1"/>
  <c r="I116" i="1"/>
  <c r="L116" i="1" s="1"/>
  <c r="K115" i="1"/>
  <c r="J115" i="1"/>
  <c r="I115" i="1"/>
  <c r="L115" i="1" s="1"/>
  <c r="K114" i="1"/>
  <c r="J114" i="1"/>
  <c r="I114" i="1"/>
  <c r="L114" i="1" s="1"/>
  <c r="K113" i="1"/>
  <c r="J113" i="1"/>
  <c r="I113" i="1"/>
  <c r="L113" i="1" s="1"/>
  <c r="K98" i="1"/>
  <c r="J98" i="1"/>
  <c r="I98" i="1"/>
  <c r="L98" i="1" s="1"/>
  <c r="K96" i="1"/>
  <c r="J96" i="1"/>
  <c r="I96" i="1"/>
  <c r="L96" i="1" s="1"/>
  <c r="K95" i="1"/>
  <c r="J95" i="1"/>
  <c r="I95" i="1"/>
  <c r="L95" i="1" s="1"/>
  <c r="K94" i="1"/>
  <c r="J94" i="1"/>
  <c r="I94" i="1"/>
  <c r="L94" i="1" s="1"/>
  <c r="K93" i="1"/>
  <c r="J93" i="1"/>
  <c r="I93" i="1"/>
  <c r="L93" i="1" s="1"/>
  <c r="K92" i="1"/>
  <c r="J92" i="1"/>
  <c r="I92" i="1"/>
  <c r="L92" i="1" s="1"/>
  <c r="K91" i="1"/>
  <c r="J91" i="1"/>
  <c r="I91" i="1"/>
  <c r="L91" i="1" s="1"/>
  <c r="K90" i="1"/>
  <c r="J90" i="1"/>
  <c r="I90" i="1"/>
  <c r="L90" i="1" s="1"/>
  <c r="K76" i="1"/>
  <c r="J76" i="1"/>
  <c r="I76" i="1"/>
  <c r="L76" i="1" s="1"/>
  <c r="K75" i="1"/>
  <c r="J75" i="1"/>
  <c r="I75" i="1"/>
  <c r="L75" i="1" s="1"/>
  <c r="K74" i="1"/>
  <c r="J74" i="1"/>
  <c r="I74" i="1"/>
  <c r="L74" i="1" s="1"/>
  <c r="K73" i="1"/>
  <c r="J73" i="1"/>
  <c r="I73" i="1"/>
  <c r="L73" i="1" s="1"/>
  <c r="K72" i="1"/>
  <c r="J72" i="1"/>
  <c r="I72" i="1"/>
  <c r="L72" i="1" s="1"/>
  <c r="K71" i="1"/>
  <c r="J71" i="1"/>
  <c r="I71" i="1"/>
  <c r="L71" i="1" s="1"/>
  <c r="K70" i="1"/>
  <c r="J70" i="1"/>
  <c r="I70" i="1"/>
  <c r="L70" i="1" s="1"/>
  <c r="K69" i="1"/>
  <c r="J69" i="1"/>
  <c r="I69" i="1"/>
  <c r="L69" i="1" s="1"/>
  <c r="K56" i="1"/>
  <c r="J56" i="1"/>
  <c r="I56" i="1"/>
  <c r="L56" i="1" s="1"/>
  <c r="K55" i="1"/>
  <c r="J55" i="1"/>
  <c r="I55" i="1"/>
  <c r="L55" i="1" s="1"/>
  <c r="K54" i="1"/>
  <c r="J54" i="1"/>
  <c r="I54" i="1"/>
  <c r="L54" i="1" s="1"/>
  <c r="K53" i="1"/>
  <c r="J53" i="1"/>
  <c r="I53" i="1"/>
  <c r="L53" i="1" s="1"/>
  <c r="K52" i="1"/>
  <c r="J52" i="1"/>
  <c r="I52" i="1"/>
  <c r="L52" i="1" s="1"/>
  <c r="K51" i="1"/>
  <c r="J51" i="1"/>
  <c r="I51" i="1"/>
  <c r="L51" i="1" s="1"/>
  <c r="K50" i="1"/>
  <c r="J50" i="1"/>
  <c r="I50" i="1"/>
  <c r="L50" i="1" s="1"/>
  <c r="K49" i="1"/>
  <c r="J49" i="1"/>
  <c r="I49" i="1"/>
  <c r="L49" i="1" s="1"/>
  <c r="K48" i="1"/>
  <c r="J48" i="1"/>
  <c r="I48" i="1"/>
  <c r="L48" i="1" s="1"/>
  <c r="K47" i="1"/>
  <c r="J47" i="1"/>
  <c r="I47" i="1"/>
  <c r="L47" i="1" s="1"/>
  <c r="K46" i="1"/>
  <c r="J46" i="1"/>
  <c r="I46" i="1"/>
  <c r="L46" i="1" s="1"/>
  <c r="K45" i="1"/>
  <c r="J45" i="1"/>
  <c r="I45" i="1"/>
  <c r="L45" i="1" s="1"/>
  <c r="K44" i="1"/>
  <c r="J44" i="1"/>
  <c r="I44" i="1"/>
  <c r="L44" i="1" s="1"/>
  <c r="K43" i="1"/>
  <c r="J43" i="1"/>
  <c r="I43" i="1"/>
  <c r="L43" i="1" s="1"/>
  <c r="K42" i="1"/>
  <c r="J42" i="1"/>
  <c r="I42" i="1"/>
  <c r="L42" i="1" s="1"/>
  <c r="K41" i="1"/>
  <c r="J41" i="1"/>
  <c r="I41" i="1"/>
  <c r="L41" i="1" s="1"/>
  <c r="K40" i="1"/>
  <c r="J40" i="1"/>
  <c r="I40" i="1"/>
  <c r="L40" i="1" s="1"/>
  <c r="K39" i="1"/>
  <c r="J39" i="1"/>
  <c r="I39" i="1"/>
  <c r="L39" i="1" s="1"/>
  <c r="K38" i="1"/>
  <c r="J38" i="1"/>
  <c r="I38" i="1"/>
  <c r="L38" i="1" s="1"/>
  <c r="K37" i="1"/>
  <c r="J37" i="1"/>
  <c r="I37" i="1"/>
  <c r="L37" i="1" s="1"/>
  <c r="K36" i="1"/>
  <c r="J36" i="1"/>
  <c r="I36" i="1"/>
  <c r="L36" i="1" s="1"/>
  <c r="K35" i="1"/>
  <c r="J35" i="1"/>
  <c r="I35" i="1"/>
  <c r="L35" i="1" s="1"/>
  <c r="K34" i="1"/>
  <c r="J34" i="1"/>
  <c r="I34" i="1"/>
  <c r="L34" i="1" s="1"/>
  <c r="K33" i="1"/>
  <c r="J33" i="1"/>
  <c r="I33" i="1"/>
  <c r="L33" i="1" s="1"/>
  <c r="K32" i="1"/>
  <c r="J32" i="1"/>
  <c r="I32" i="1"/>
  <c r="L32" i="1" s="1"/>
  <c r="K31" i="1"/>
  <c r="J31" i="1"/>
  <c r="I31" i="1"/>
  <c r="L31" i="1" s="1"/>
  <c r="K30" i="1"/>
  <c r="J30" i="1"/>
  <c r="I30" i="1"/>
  <c r="L30" i="1" s="1"/>
  <c r="K29" i="1"/>
  <c r="J29" i="1"/>
  <c r="I29" i="1"/>
  <c r="L29" i="1" s="1"/>
  <c r="K28" i="1"/>
  <c r="J28" i="1"/>
  <c r="I28" i="1"/>
  <c r="L28" i="1" s="1"/>
  <c r="K27" i="1"/>
  <c r="J27" i="1"/>
  <c r="I27" i="1"/>
  <c r="L27" i="1" s="1"/>
  <c r="K26" i="1"/>
  <c r="J26" i="1"/>
  <c r="I26" i="1"/>
  <c r="L26" i="1" s="1"/>
  <c r="K25" i="1"/>
  <c r="J25" i="1"/>
  <c r="I25" i="1"/>
  <c r="L25" i="1" s="1"/>
  <c r="K24" i="1"/>
  <c r="J24" i="1"/>
  <c r="I24" i="1"/>
  <c r="L24" i="1" s="1"/>
  <c r="K23" i="1"/>
  <c r="J23" i="1"/>
  <c r="I23" i="1"/>
  <c r="L23" i="1" s="1"/>
  <c r="K22" i="1"/>
  <c r="J22" i="1"/>
  <c r="I22" i="1"/>
  <c r="L22" i="1" s="1"/>
  <c r="K21" i="1"/>
  <c r="J21" i="1"/>
  <c r="I21" i="1"/>
  <c r="L21" i="1" s="1"/>
  <c r="K20" i="1"/>
  <c r="J20" i="1"/>
  <c r="I20" i="1"/>
  <c r="L20" i="1" s="1"/>
  <c r="K19" i="1"/>
  <c r="J19" i="1"/>
  <c r="I19" i="1"/>
  <c r="L19" i="1" s="1"/>
  <c r="K18" i="1"/>
  <c r="J18" i="1"/>
  <c r="I18" i="1"/>
  <c r="L18" i="1" s="1"/>
  <c r="K17" i="1"/>
  <c r="J17" i="1"/>
  <c r="I17" i="1"/>
  <c r="L17" i="1" s="1"/>
  <c r="K16" i="1"/>
  <c r="J16" i="1"/>
  <c r="I16" i="1"/>
  <c r="L16" i="1" s="1"/>
  <c r="K15" i="1"/>
  <c r="J15" i="1"/>
  <c r="I15" i="1"/>
  <c r="L15" i="1" s="1"/>
  <c r="K14" i="1"/>
  <c r="J14" i="1"/>
  <c r="I14" i="1"/>
  <c r="L14" i="1" s="1"/>
  <c r="K13" i="1"/>
  <c r="J13" i="1"/>
  <c r="I13" i="1"/>
  <c r="L13" i="1" s="1"/>
  <c r="K12" i="1"/>
  <c r="J12" i="1"/>
  <c r="I12" i="1"/>
  <c r="L12" i="1" s="1"/>
  <c r="K11" i="1"/>
  <c r="J11" i="1"/>
  <c r="I11" i="1"/>
  <c r="L11" i="1" s="1"/>
  <c r="K10" i="1"/>
  <c r="J10" i="1"/>
  <c r="I10" i="1"/>
  <c r="L10" i="1" s="1"/>
  <c r="K9" i="1"/>
  <c r="J9" i="1"/>
  <c r="I9" i="1"/>
  <c r="L9" i="1" s="1"/>
</calcChain>
</file>

<file path=xl/sharedStrings.xml><?xml version="1.0" encoding="utf-8"?>
<sst xmlns="http://schemas.openxmlformats.org/spreadsheetml/2006/main" count="612" uniqueCount="163">
  <si>
    <t xml:space="preserve"> Spec Sheet  For:              </t>
  </si>
  <si>
    <t>Sikorsky</t>
  </si>
  <si>
    <t>Registration # :</t>
  </si>
  <si>
    <t>N761MH</t>
  </si>
  <si>
    <t xml:space="preserve"> </t>
  </si>
  <si>
    <t>Total Time :</t>
  </si>
  <si>
    <t>Key</t>
  </si>
  <si>
    <t>OH</t>
  </si>
  <si>
    <t>1</t>
  </si>
  <si>
    <t>Year</t>
  </si>
  <si>
    <t>Time Since Inspec:</t>
  </si>
  <si>
    <t>Days</t>
  </si>
  <si>
    <t xml:space="preserve">Retire </t>
  </si>
  <si>
    <t>2</t>
  </si>
  <si>
    <t>Model Number:</t>
  </si>
  <si>
    <t>S76A</t>
  </si>
  <si>
    <t>Annual Inspection:</t>
  </si>
  <si>
    <t>OC</t>
  </si>
  <si>
    <t>3</t>
  </si>
  <si>
    <t>Hobbs Time:</t>
  </si>
  <si>
    <t>Inspec.</t>
  </si>
  <si>
    <t>4</t>
  </si>
  <si>
    <t>Part</t>
  </si>
  <si>
    <t>Service</t>
  </si>
  <si>
    <t>Total Time</t>
  </si>
  <si>
    <t>Comp.TT</t>
  </si>
  <si>
    <t>Comp.TSO</t>
  </si>
  <si>
    <t>Comp.Time</t>
  </si>
  <si>
    <t xml:space="preserve">Comp. </t>
  </si>
  <si>
    <t>Time</t>
  </si>
  <si>
    <t>Name</t>
  </si>
  <si>
    <t>Number</t>
  </si>
  <si>
    <t>Type</t>
  </si>
  <si>
    <t>A/F  at  Install</t>
  </si>
  <si>
    <t>at Install.</t>
  </si>
  <si>
    <t>Since New</t>
  </si>
  <si>
    <t>TSO</t>
  </si>
  <si>
    <t>Due</t>
  </si>
  <si>
    <t>Remaining</t>
  </si>
  <si>
    <t>M/R Blade</t>
  </si>
  <si>
    <t>76150-09100-051A</t>
  </si>
  <si>
    <t>76150-09100-053</t>
  </si>
  <si>
    <t>76150-09100-052A</t>
  </si>
  <si>
    <t xml:space="preserve">   MR Blade Spar</t>
  </si>
  <si>
    <t>76150-09004-102</t>
  </si>
  <si>
    <t>M/R Hub Assembly</t>
  </si>
  <si>
    <t>76103-08010-050</t>
  </si>
  <si>
    <t xml:space="preserve">    Spindle / Cuff Assy</t>
  </si>
  <si>
    <t>76102-08000-061</t>
  </si>
  <si>
    <t xml:space="preserve">    Elastomeric Bearing Bolt</t>
  </si>
  <si>
    <t>NAS626-9/NKN626-33</t>
  </si>
  <si>
    <t>76102-08001-045</t>
  </si>
  <si>
    <t xml:space="preserve">    Spindle Nut</t>
  </si>
  <si>
    <t>76102-08003-103</t>
  </si>
  <si>
    <t xml:space="preserve">    Bearing Outer Race</t>
  </si>
  <si>
    <t>SB5206-202</t>
  </si>
  <si>
    <t xml:space="preserve">    M/R Pitch Horn</t>
  </si>
  <si>
    <t>76102-08011-048</t>
  </si>
  <si>
    <t>Bifilar Support Arm (lower)</t>
  </si>
  <si>
    <t>76107-08001-045</t>
  </si>
  <si>
    <t>Bifilar Weight (lower)</t>
  </si>
  <si>
    <t>76107-08004-053</t>
  </si>
  <si>
    <t>Bifiliar Support Arm (upper)</t>
  </si>
  <si>
    <t>76107-08001-046</t>
  </si>
  <si>
    <t>Bifiliar Weight (upper)</t>
  </si>
  <si>
    <t>76107-08004-055</t>
  </si>
  <si>
    <t>Tail Rotor Horn</t>
  </si>
  <si>
    <t>76101-05006-042</t>
  </si>
  <si>
    <t>Tail Rotor Blade</t>
  </si>
  <si>
    <t>76101-05020-045</t>
  </si>
  <si>
    <t>76101-05020-044</t>
  </si>
  <si>
    <t>Tail Rotor Spar</t>
  </si>
  <si>
    <t>76101-05017-045</t>
  </si>
  <si>
    <t xml:space="preserve">    Tail Rotor Spar</t>
  </si>
  <si>
    <t>9 years</t>
  </si>
  <si>
    <t>Comp. TT</t>
  </si>
  <si>
    <t>Comp. TSO</t>
  </si>
  <si>
    <t>Comp Time</t>
  </si>
  <si>
    <t>Time Due</t>
  </si>
  <si>
    <t>A/F at Install</t>
  </si>
  <si>
    <t>at Install</t>
  </si>
  <si>
    <t>MRGB Quill Shaft</t>
  </si>
  <si>
    <t>76351-09028-105</t>
  </si>
  <si>
    <t>MRGB Spline Adapter Shaft</t>
  </si>
  <si>
    <t>76351-09026-107</t>
  </si>
  <si>
    <t>MRGB Swashplate Guide</t>
  </si>
  <si>
    <t>76351-09029-102</t>
  </si>
  <si>
    <t>MRGB Upper Housing</t>
  </si>
  <si>
    <t>76351-09002-054</t>
  </si>
  <si>
    <t>MRGB Rotor Shaft</t>
  </si>
  <si>
    <t>76351-09030-044</t>
  </si>
  <si>
    <t>Main Rotor Servo Pistons</t>
  </si>
  <si>
    <t>Emergency Float Bottle</t>
  </si>
  <si>
    <t>76251-01103-102</t>
  </si>
  <si>
    <t>10Years</t>
  </si>
  <si>
    <t>Emergency Float Bottle Squib</t>
  </si>
  <si>
    <t>2978-0013-3</t>
  </si>
  <si>
    <t>5 Years</t>
  </si>
  <si>
    <t>Cartridge</t>
  </si>
  <si>
    <t>M897776-01</t>
  </si>
  <si>
    <t>897776-01</t>
  </si>
  <si>
    <t>L/G Emergency Blowdown Bottle</t>
  </si>
  <si>
    <t>15 years</t>
  </si>
  <si>
    <t>Tailcone Upper Longeron Angle</t>
  </si>
  <si>
    <t>76202-04001-107</t>
  </si>
  <si>
    <t>76202-04001-108</t>
  </si>
  <si>
    <t xml:space="preserve">Tailcone Upper Longeron  </t>
  </si>
  <si>
    <t>76202-04001-147</t>
  </si>
  <si>
    <t>Tailcone Upper Longeron</t>
  </si>
  <si>
    <t>76202-04001-146</t>
  </si>
  <si>
    <t>Stabilizer Retaining Fitting</t>
  </si>
  <si>
    <t>76209-04004-042</t>
  </si>
  <si>
    <t>Stabilizer Support Fitting</t>
  </si>
  <si>
    <t>76209-24004-047</t>
  </si>
  <si>
    <t>Tailboom Attachment Bolts</t>
  </si>
  <si>
    <t>unk</t>
  </si>
  <si>
    <t xml:space="preserve">    Tailboom Attachment Bolts</t>
  </si>
  <si>
    <t>15Years</t>
  </si>
  <si>
    <t>Tail Rotor Cables &amp; Turnbuckles</t>
  </si>
  <si>
    <t xml:space="preserve">    Tail Rotor Cables &amp; Turnbuckles</t>
  </si>
  <si>
    <t>3 Years</t>
  </si>
  <si>
    <t>Sonic Locator Battery Replace</t>
  </si>
  <si>
    <t>6 Years</t>
  </si>
  <si>
    <t>SSCVR Locator Beacon Replace</t>
  </si>
  <si>
    <t>Retire</t>
  </si>
  <si>
    <t>Yaw Actuator</t>
  </si>
  <si>
    <t>76900-01802-106</t>
  </si>
  <si>
    <t>Pitch Actuator</t>
  </si>
  <si>
    <t>Roll Actuator</t>
  </si>
  <si>
    <t>Starter Generator</t>
  </si>
  <si>
    <t>23081-002</t>
  </si>
  <si>
    <t>Fuel Selector Valve</t>
  </si>
  <si>
    <t>65317-03006-109</t>
  </si>
  <si>
    <t xml:space="preserve"> 10 Years</t>
  </si>
  <si>
    <t>65317-03006-110</t>
  </si>
  <si>
    <t>10 Years</t>
  </si>
  <si>
    <t>Main XMSN</t>
  </si>
  <si>
    <t>76351-09500-044</t>
  </si>
  <si>
    <t xml:space="preserve">    Intermediate Gearbox</t>
  </si>
  <si>
    <t>76357-05000-041</t>
  </si>
  <si>
    <t xml:space="preserve">    Tail Rotor Gearbox</t>
  </si>
  <si>
    <t>76358-05100-047</t>
  </si>
  <si>
    <t>Tail D/S Support</t>
  </si>
  <si>
    <t>76361-04007-042</t>
  </si>
  <si>
    <t xml:space="preserve">    Tail D/S Support</t>
  </si>
  <si>
    <t xml:space="preserve">5 years </t>
  </si>
  <si>
    <t>Main Rotor Servo</t>
  </si>
  <si>
    <t>76650-09805-111</t>
  </si>
  <si>
    <t>76650-09807-101</t>
  </si>
  <si>
    <t>76650-09805-110</t>
  </si>
  <si>
    <t>Tail Rotor Servo</t>
  </si>
  <si>
    <t>76650-05801-112</t>
  </si>
  <si>
    <t>H/S Support Fitting Attach Bolts</t>
  </si>
  <si>
    <t>NAS626-30</t>
  </si>
  <si>
    <t>2 Years</t>
  </si>
  <si>
    <t>Fire Extinguisher Hydro</t>
  </si>
  <si>
    <t>Aril 2009</t>
  </si>
  <si>
    <t>L/G Emerg Blowdown Bottle Hyro</t>
  </si>
  <si>
    <t>23111353-1</t>
  </si>
  <si>
    <t>3 years</t>
  </si>
  <si>
    <t>Fire Extinguisher Weight Check</t>
  </si>
  <si>
    <t>1 Year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</si>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</sst>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0.0"/>
    <numFmt numFmtId="166" formatCode="mm/dd/yy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/>
    <xf numFmtId="0" fontId="4" fillId="0" borderId="0" xfId="0" applyNumberFormat="1" applyFont="1"/>
    <xf numFmtId="17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quotePrefix="1" applyNumberFormat="1" applyFont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16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view="pageBreakPreview" topLeftCell="A53" zoomScale="60" zoomScaleNormal="100" workbookViewId="0">
      <selection activeCell="C107" sqref="C107"/>
    </sheetView>
  </sheetViews>
  <sheetFormatPr defaultColWidth="7.28515625" defaultRowHeight="15.75" x14ac:dyDescent="0.25"/>
  <cols>
    <col min="1" max="1" width="36.28515625" style="4" customWidth="1"/>
    <col min="2" max="2" width="14.28515625" style="4" bestFit="1" customWidth="1"/>
    <col min="3" max="3" width="24.7109375" style="4" bestFit="1" customWidth="1"/>
    <col min="4" max="4" width="13" style="4" customWidth="1"/>
    <col min="5" max="5" width="10.7109375" style="4" bestFit="1" customWidth="1"/>
    <col min="6" max="6" width="22.42578125" style="4" bestFit="1" customWidth="1"/>
    <col min="7" max="7" width="11.85546875" style="4" bestFit="1" customWidth="1"/>
    <col min="8" max="10" width="13.85546875" style="4" bestFit="1" customWidth="1"/>
    <col min="11" max="11" width="11.5703125" style="4" bestFit="1" customWidth="1"/>
    <col min="12" max="12" width="13" style="4" bestFit="1" customWidth="1"/>
    <col min="13" max="16384" width="7.28515625" style="4"/>
  </cols>
  <sheetData>
    <row r="1" spans="1:13" x14ac:dyDescent="0.25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8">
        <v>16899.2</v>
      </c>
      <c r="H1" s="7"/>
      <c r="I1" s="9" t="s">
        <v>6</v>
      </c>
      <c r="J1" s="6" t="s">
        <v>4</v>
      </c>
      <c r="K1" s="6" t="s">
        <v>7</v>
      </c>
      <c r="L1" s="6" t="s">
        <v>8</v>
      </c>
      <c r="M1" s="3"/>
    </row>
    <row r="2" spans="1:13" x14ac:dyDescent="0.25">
      <c r="A2" s="5" t="s">
        <v>9</v>
      </c>
      <c r="B2" s="6">
        <v>1982</v>
      </c>
      <c r="C2" s="6" t="s">
        <v>4</v>
      </c>
      <c r="D2" s="7"/>
      <c r="E2" s="7"/>
      <c r="F2" s="6" t="s">
        <v>10</v>
      </c>
      <c r="G2" s="6">
        <v>0</v>
      </c>
      <c r="H2" s="6" t="s">
        <v>11</v>
      </c>
      <c r="I2" s="5"/>
      <c r="J2" s="6" t="s">
        <v>4</v>
      </c>
      <c r="K2" s="6" t="s">
        <v>12</v>
      </c>
      <c r="L2" s="6" t="s">
        <v>13</v>
      </c>
      <c r="M2" s="3"/>
    </row>
    <row r="3" spans="1:13" x14ac:dyDescent="0.25">
      <c r="A3" s="5" t="s">
        <v>14</v>
      </c>
      <c r="B3" s="6" t="s">
        <v>15</v>
      </c>
      <c r="C3" s="7"/>
      <c r="D3" s="7"/>
      <c r="E3" s="7"/>
      <c r="F3" s="6" t="s">
        <v>16</v>
      </c>
      <c r="G3" s="10" t="s">
        <v>4</v>
      </c>
      <c r="H3" s="7"/>
      <c r="I3" s="5"/>
      <c r="J3" s="6" t="s">
        <v>4</v>
      </c>
      <c r="K3" s="6" t="s">
        <v>17</v>
      </c>
      <c r="L3" s="6" t="s">
        <v>18</v>
      </c>
      <c r="M3" s="3"/>
    </row>
    <row r="4" spans="1:13" x14ac:dyDescent="0.25">
      <c r="A4" s="11" t="s">
        <v>4</v>
      </c>
      <c r="B4" s="10" t="s">
        <v>4</v>
      </c>
      <c r="C4" s="7"/>
      <c r="D4" s="7"/>
      <c r="E4" s="7"/>
      <c r="F4" s="6" t="s">
        <v>19</v>
      </c>
      <c r="G4" s="8">
        <v>16899.2</v>
      </c>
      <c r="H4" s="7"/>
      <c r="I4" s="5"/>
      <c r="J4" s="6" t="s">
        <v>4</v>
      </c>
      <c r="K4" s="6" t="s">
        <v>20</v>
      </c>
      <c r="L4" s="6" t="s">
        <v>21</v>
      </c>
      <c r="M4" s="3"/>
    </row>
    <row r="5" spans="1:13" x14ac:dyDescent="0.25">
      <c r="A5" s="11"/>
      <c r="B5" s="10"/>
      <c r="C5" s="7"/>
      <c r="D5" s="7"/>
      <c r="E5" s="7"/>
      <c r="F5" s="6"/>
      <c r="G5" s="8"/>
      <c r="H5" s="7"/>
      <c r="I5" s="5"/>
      <c r="J5" s="6"/>
      <c r="K5" s="6"/>
      <c r="L5" s="6"/>
      <c r="M5" s="3"/>
    </row>
    <row r="6" spans="1:13" x14ac:dyDescent="0.25">
      <c r="A6" s="6" t="s">
        <v>22</v>
      </c>
      <c r="B6" s="6" t="s">
        <v>4</v>
      </c>
      <c r="C6" s="6" t="s">
        <v>22</v>
      </c>
      <c r="D6" s="6" t="s">
        <v>23</v>
      </c>
      <c r="E6" s="6" t="s">
        <v>23</v>
      </c>
      <c r="F6" s="6" t="s">
        <v>24</v>
      </c>
      <c r="G6" s="6" t="s">
        <v>25</v>
      </c>
      <c r="H6" s="6" t="s">
        <v>26</v>
      </c>
      <c r="I6" s="6" t="s">
        <v>27</v>
      </c>
      <c r="J6" s="6" t="s">
        <v>28</v>
      </c>
      <c r="K6" s="6" t="s">
        <v>29</v>
      </c>
      <c r="L6" s="6" t="s">
        <v>29</v>
      </c>
      <c r="M6" s="3"/>
    </row>
    <row r="7" spans="1:13" x14ac:dyDescent="0.25">
      <c r="A7" s="6" t="s">
        <v>30</v>
      </c>
      <c r="B7" s="6" t="s">
        <v>4</v>
      </c>
      <c r="C7" s="6" t="s">
        <v>31</v>
      </c>
      <c r="D7" s="6" t="s">
        <v>32</v>
      </c>
      <c r="E7" s="6" t="s">
        <v>29</v>
      </c>
      <c r="F7" s="6" t="s">
        <v>33</v>
      </c>
      <c r="G7" s="6" t="s">
        <v>34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  <c r="M7" s="3"/>
    </row>
    <row r="8" spans="1:13" x14ac:dyDescent="0.25">
      <c r="A8" s="12" t="s">
        <v>4</v>
      </c>
      <c r="B8" s="6" t="s">
        <v>4</v>
      </c>
      <c r="C8" s="6"/>
      <c r="D8" s="6"/>
      <c r="E8" s="6"/>
      <c r="F8" s="6"/>
      <c r="G8" s="6"/>
      <c r="H8" s="6"/>
      <c r="I8" s="5"/>
      <c r="J8" s="6"/>
      <c r="K8" s="6"/>
      <c r="L8" s="6"/>
      <c r="M8" s="3"/>
    </row>
    <row r="9" spans="1:13" x14ac:dyDescent="0.25">
      <c r="A9" s="12" t="s">
        <v>39</v>
      </c>
      <c r="B9" s="7" t="s">
        <v>4</v>
      </c>
      <c r="C9" s="7" t="s">
        <v>40</v>
      </c>
      <c r="D9" s="7">
        <v>2</v>
      </c>
      <c r="E9" s="7">
        <v>28000</v>
      </c>
      <c r="F9" s="7">
        <v>16387.900000000001</v>
      </c>
      <c r="G9" s="7">
        <v>11975.2</v>
      </c>
      <c r="H9" s="7"/>
      <c r="I9" s="12">
        <f t="shared" ref="I9:I45" si="0">IF(D9=1,($G$1-F9)+(G9),IF(D9=2,($G$1-F9)+(G9),IF(D9=3,($G$1-F9)+(G9),IF(D9=4,($G$1-F9)+(G9),IF(D9=5,($G$4-F9)+(G9),IF(D9=6,"","   n/a"))))))</f>
        <v>12486.5</v>
      </c>
      <c r="J9" s="7">
        <f t="shared" ref="J9:J56" si="1">IF(D9=1,($G$1-F9)+(H9),IF(D9=5,($G$4-F9)+(H9),IF(D9=2,($G$1-F9)+(H9),IF(D9=4,($G$1-F9)+(H9),IF(D9=3,($G$1-F9)+(H9),IF(D9=6,"","         n/a"))))))</f>
        <v>511.29999999999927</v>
      </c>
      <c r="K9" s="7">
        <f t="shared" ref="K9:K56" si="2">IF(D9=1,(E9+F9)-(H9),IF(D9=5,(E9+F9)-(H9),IF(D9=4,(E9+F9)-(H9),IF(D9=2,(E9+F9)-(G9),IF(E9=3,"","           O/C")))))</f>
        <v>32412.7</v>
      </c>
      <c r="L9" s="7">
        <f t="shared" ref="L9:L56" si="3">IF(D9=1,(E9-H9)-($G$1-F9),IF(D9=5,(E9-H9)-($G$4-F9),IF(D9=4,(E9-H9)-($G$1-F9),IF(D9=2,(E9-I9),IF($D$7=3,0,"           O/C")))))</f>
        <v>15513.5</v>
      </c>
      <c r="M9" s="3"/>
    </row>
    <row r="10" spans="1:13" x14ac:dyDescent="0.25">
      <c r="A10" s="12" t="s">
        <v>39</v>
      </c>
      <c r="B10" s="7" t="s">
        <v>4</v>
      </c>
      <c r="C10" s="7" t="s">
        <v>41</v>
      </c>
      <c r="D10" s="7">
        <v>2</v>
      </c>
      <c r="E10" s="7">
        <v>28000</v>
      </c>
      <c r="F10" s="7">
        <v>16852.2</v>
      </c>
      <c r="G10" s="7">
        <v>19806.7</v>
      </c>
      <c r="H10" s="7"/>
      <c r="I10" s="12">
        <f t="shared" si="0"/>
        <v>19853.7</v>
      </c>
      <c r="J10" s="7">
        <f t="shared" si="1"/>
        <v>47</v>
      </c>
      <c r="K10" s="7">
        <f t="shared" si="2"/>
        <v>25045.499999999996</v>
      </c>
      <c r="L10" s="7">
        <f t="shared" si="3"/>
        <v>8146.2999999999993</v>
      </c>
      <c r="M10" s="3"/>
    </row>
    <row r="11" spans="1:13" x14ac:dyDescent="0.25">
      <c r="A11" s="12" t="s">
        <v>39</v>
      </c>
      <c r="B11" s="7" t="s">
        <v>4</v>
      </c>
      <c r="C11" s="7" t="s">
        <v>42</v>
      </c>
      <c r="D11" s="7">
        <v>2</v>
      </c>
      <c r="E11" s="7">
        <v>28000</v>
      </c>
      <c r="F11" s="7">
        <v>16387.900000000001</v>
      </c>
      <c r="G11" s="7">
        <v>4350.5</v>
      </c>
      <c r="H11" s="7"/>
      <c r="I11" s="12">
        <f t="shared" si="0"/>
        <v>4861.7999999999993</v>
      </c>
      <c r="J11" s="7">
        <f t="shared" si="1"/>
        <v>511.29999999999927</v>
      </c>
      <c r="K11" s="7">
        <f t="shared" si="2"/>
        <v>40037.4</v>
      </c>
      <c r="L11" s="7">
        <f t="shared" si="3"/>
        <v>23138.2</v>
      </c>
      <c r="M11" s="3"/>
    </row>
    <row r="12" spans="1:13" x14ac:dyDescent="0.25">
      <c r="A12" s="12" t="s">
        <v>39</v>
      </c>
      <c r="B12" s="7" t="s">
        <v>4</v>
      </c>
      <c r="C12" s="7" t="s">
        <v>41</v>
      </c>
      <c r="D12" s="7">
        <v>2</v>
      </c>
      <c r="E12" s="7">
        <v>28000</v>
      </c>
      <c r="F12" s="7">
        <v>16110.1</v>
      </c>
      <c r="G12" s="7">
        <v>9084.5</v>
      </c>
      <c r="H12" s="7"/>
      <c r="I12" s="12">
        <f t="shared" si="0"/>
        <v>9873.6</v>
      </c>
      <c r="J12" s="7">
        <f t="shared" si="1"/>
        <v>789.10000000000036</v>
      </c>
      <c r="K12" s="7">
        <f t="shared" si="2"/>
        <v>35025.599999999999</v>
      </c>
      <c r="L12" s="7">
        <f t="shared" si="3"/>
        <v>18126.400000000001</v>
      </c>
      <c r="M12" s="3"/>
    </row>
    <row r="13" spans="1:13" x14ac:dyDescent="0.25">
      <c r="A13" s="12" t="s">
        <v>43</v>
      </c>
      <c r="B13" s="7" t="s">
        <v>4</v>
      </c>
      <c r="C13" s="7" t="s">
        <v>44</v>
      </c>
      <c r="D13" s="7">
        <v>2</v>
      </c>
      <c r="E13" s="7">
        <v>37000</v>
      </c>
      <c r="F13" s="7">
        <v>16387.900000000001</v>
      </c>
      <c r="G13" s="7">
        <v>0</v>
      </c>
      <c r="H13" s="7"/>
      <c r="I13" s="12">
        <f t="shared" si="0"/>
        <v>511.29999999999927</v>
      </c>
      <c r="J13" s="7">
        <f t="shared" si="1"/>
        <v>511.29999999999927</v>
      </c>
      <c r="K13" s="7">
        <f t="shared" si="2"/>
        <v>53387.9</v>
      </c>
      <c r="L13" s="7">
        <f t="shared" si="3"/>
        <v>36488.699999999997</v>
      </c>
      <c r="M13" s="3"/>
    </row>
    <row r="14" spans="1:13" x14ac:dyDescent="0.25">
      <c r="A14" s="12" t="s">
        <v>43</v>
      </c>
      <c r="B14" s="7" t="s">
        <v>4</v>
      </c>
      <c r="C14" s="7" t="s">
        <v>44</v>
      </c>
      <c r="D14" s="7">
        <v>2</v>
      </c>
      <c r="E14" s="7">
        <v>37000</v>
      </c>
      <c r="F14" s="7">
        <v>16852.2</v>
      </c>
      <c r="G14" s="7">
        <v>0</v>
      </c>
      <c r="H14" s="7"/>
      <c r="I14" s="12">
        <f t="shared" si="0"/>
        <v>47</v>
      </c>
      <c r="J14" s="7">
        <f t="shared" si="1"/>
        <v>47</v>
      </c>
      <c r="K14" s="7">
        <f t="shared" si="2"/>
        <v>53852.2</v>
      </c>
      <c r="L14" s="7">
        <f t="shared" si="3"/>
        <v>36953</v>
      </c>
      <c r="M14" s="3"/>
    </row>
    <row r="15" spans="1:13" x14ac:dyDescent="0.25">
      <c r="A15" s="12" t="s">
        <v>43</v>
      </c>
      <c r="B15" s="7" t="s">
        <v>4</v>
      </c>
      <c r="C15" s="7" t="s">
        <v>44</v>
      </c>
      <c r="D15" s="7">
        <v>2</v>
      </c>
      <c r="E15" s="7">
        <v>37000</v>
      </c>
      <c r="F15" s="7">
        <v>16387.900000000001</v>
      </c>
      <c r="G15" s="7">
        <v>0</v>
      </c>
      <c r="H15" s="7"/>
      <c r="I15" s="12">
        <f t="shared" si="0"/>
        <v>511.29999999999927</v>
      </c>
      <c r="J15" s="7">
        <f t="shared" si="1"/>
        <v>511.29999999999927</v>
      </c>
      <c r="K15" s="7">
        <f t="shared" si="2"/>
        <v>53387.9</v>
      </c>
      <c r="L15" s="7">
        <f t="shared" si="3"/>
        <v>36488.699999999997</v>
      </c>
      <c r="M15" s="3"/>
    </row>
    <row r="16" spans="1:13" x14ac:dyDescent="0.25">
      <c r="A16" s="12" t="s">
        <v>43</v>
      </c>
      <c r="B16" s="7" t="s">
        <v>4</v>
      </c>
      <c r="C16" s="7" t="s">
        <v>44</v>
      </c>
      <c r="D16" s="7">
        <v>2</v>
      </c>
      <c r="E16" s="7">
        <v>37000</v>
      </c>
      <c r="F16" s="7">
        <v>16110.1</v>
      </c>
      <c r="G16" s="7">
        <v>0</v>
      </c>
      <c r="H16" s="7"/>
      <c r="I16" s="12">
        <f t="shared" si="0"/>
        <v>789.10000000000036</v>
      </c>
      <c r="J16" s="7">
        <f t="shared" si="1"/>
        <v>789.10000000000036</v>
      </c>
      <c r="K16" s="7">
        <f t="shared" si="2"/>
        <v>53110.1</v>
      </c>
      <c r="L16" s="7">
        <f t="shared" si="3"/>
        <v>36210.9</v>
      </c>
      <c r="M16" s="3"/>
    </row>
    <row r="17" spans="1:13" x14ac:dyDescent="0.25">
      <c r="A17" s="12" t="s">
        <v>45</v>
      </c>
      <c r="B17" s="7" t="s">
        <v>4</v>
      </c>
      <c r="C17" s="7" t="s">
        <v>46</v>
      </c>
      <c r="D17" s="7">
        <v>2</v>
      </c>
      <c r="E17" s="7">
        <v>22000</v>
      </c>
      <c r="F17" s="7">
        <v>13032.9</v>
      </c>
      <c r="G17" s="7">
        <v>13702.4</v>
      </c>
      <c r="H17" s="7"/>
      <c r="I17" s="12">
        <f t="shared" si="0"/>
        <v>17568.7</v>
      </c>
      <c r="J17" s="7">
        <f t="shared" si="1"/>
        <v>3866.3000000000011</v>
      </c>
      <c r="K17" s="7">
        <f t="shared" si="2"/>
        <v>21330.5</v>
      </c>
      <c r="L17" s="7">
        <f t="shared" si="3"/>
        <v>4431.2999999999993</v>
      </c>
      <c r="M17" s="3"/>
    </row>
    <row r="18" spans="1:13" x14ac:dyDescent="0.25">
      <c r="A18" s="12" t="s">
        <v>47</v>
      </c>
      <c r="B18" s="7" t="s">
        <v>4</v>
      </c>
      <c r="C18" s="7" t="s">
        <v>48</v>
      </c>
      <c r="D18" s="7">
        <v>2</v>
      </c>
      <c r="E18" s="7">
        <v>5000</v>
      </c>
      <c r="F18" s="7">
        <v>16827.900000000001</v>
      </c>
      <c r="G18" s="7">
        <v>3583.2</v>
      </c>
      <c r="H18" s="7">
        <v>0</v>
      </c>
      <c r="I18" s="12">
        <f t="shared" si="0"/>
        <v>3654.4999999999991</v>
      </c>
      <c r="J18" s="7">
        <f t="shared" si="1"/>
        <v>71.299999999999272</v>
      </c>
      <c r="K18" s="7">
        <f t="shared" si="2"/>
        <v>18244.7</v>
      </c>
      <c r="L18" s="7">
        <f t="shared" si="3"/>
        <v>1345.5000000000009</v>
      </c>
      <c r="M18" s="3"/>
    </row>
    <row r="19" spans="1:13" x14ac:dyDescent="0.25">
      <c r="A19" s="12" t="s">
        <v>49</v>
      </c>
      <c r="B19" s="7" t="s">
        <v>4</v>
      </c>
      <c r="C19" s="7" t="s">
        <v>50</v>
      </c>
      <c r="D19" s="7">
        <v>2</v>
      </c>
      <c r="E19" s="7">
        <v>5000</v>
      </c>
      <c r="F19" s="7">
        <v>16827.900000000001</v>
      </c>
      <c r="G19" s="7">
        <v>3583.2</v>
      </c>
      <c r="H19" s="7">
        <v>0</v>
      </c>
      <c r="I19" s="12">
        <f t="shared" si="0"/>
        <v>3654.4999999999991</v>
      </c>
      <c r="J19" s="7">
        <f t="shared" si="1"/>
        <v>71.299999999999272</v>
      </c>
      <c r="K19" s="7">
        <f t="shared" si="2"/>
        <v>18244.7</v>
      </c>
      <c r="L19" s="7">
        <f t="shared" si="3"/>
        <v>1345.5000000000009</v>
      </c>
      <c r="M19" s="3"/>
    </row>
    <row r="20" spans="1:13" x14ac:dyDescent="0.25">
      <c r="A20" s="12" t="s">
        <v>47</v>
      </c>
      <c r="B20" s="7" t="s">
        <v>4</v>
      </c>
      <c r="C20" s="7" t="s">
        <v>51</v>
      </c>
      <c r="D20" s="7">
        <v>2</v>
      </c>
      <c r="E20" s="7">
        <v>5000</v>
      </c>
      <c r="F20" s="7">
        <v>16110.1</v>
      </c>
      <c r="G20" s="7">
        <v>1247.0999999999999</v>
      </c>
      <c r="H20" s="7">
        <v>0</v>
      </c>
      <c r="I20" s="12">
        <f t="shared" si="0"/>
        <v>2036.2000000000003</v>
      </c>
      <c r="J20" s="7">
        <f t="shared" si="1"/>
        <v>789.10000000000036</v>
      </c>
      <c r="K20" s="7">
        <f t="shared" si="2"/>
        <v>19863</v>
      </c>
      <c r="L20" s="7">
        <f t="shared" si="3"/>
        <v>2963.7999999999997</v>
      </c>
      <c r="M20" s="3"/>
    </row>
    <row r="21" spans="1:13" x14ac:dyDescent="0.25">
      <c r="A21" s="12" t="s">
        <v>49</v>
      </c>
      <c r="B21" s="7" t="s">
        <v>4</v>
      </c>
      <c r="C21" s="7" t="s">
        <v>50</v>
      </c>
      <c r="D21" s="7">
        <v>2</v>
      </c>
      <c r="E21" s="7">
        <v>5000</v>
      </c>
      <c r="F21" s="7">
        <v>16110.1</v>
      </c>
      <c r="G21" s="7">
        <v>1247.0999999999999</v>
      </c>
      <c r="H21" s="7">
        <v>0</v>
      </c>
      <c r="I21" s="12">
        <f t="shared" si="0"/>
        <v>2036.2000000000003</v>
      </c>
      <c r="J21" s="7">
        <f t="shared" si="1"/>
        <v>789.10000000000036</v>
      </c>
      <c r="K21" s="7">
        <f t="shared" si="2"/>
        <v>19863</v>
      </c>
      <c r="L21" s="7">
        <f t="shared" si="3"/>
        <v>2963.7999999999997</v>
      </c>
      <c r="M21" s="3"/>
    </row>
    <row r="22" spans="1:13" x14ac:dyDescent="0.25">
      <c r="A22" s="12" t="s">
        <v>47</v>
      </c>
      <c r="B22" s="7" t="s">
        <v>4</v>
      </c>
      <c r="C22" s="7" t="s">
        <v>48</v>
      </c>
      <c r="D22" s="7">
        <v>2</v>
      </c>
      <c r="E22" s="7">
        <v>5000</v>
      </c>
      <c r="F22" s="7">
        <v>16020.1</v>
      </c>
      <c r="G22" s="7">
        <v>0</v>
      </c>
      <c r="H22" s="7">
        <v>0</v>
      </c>
      <c r="I22" s="12">
        <f t="shared" si="0"/>
        <v>879.10000000000036</v>
      </c>
      <c r="J22" s="7">
        <f t="shared" si="1"/>
        <v>879.10000000000036</v>
      </c>
      <c r="K22" s="7">
        <f t="shared" si="2"/>
        <v>21020.1</v>
      </c>
      <c r="L22" s="7">
        <f t="shared" si="3"/>
        <v>4120.8999999999996</v>
      </c>
      <c r="M22" s="3"/>
    </row>
    <row r="23" spans="1:13" x14ac:dyDescent="0.25">
      <c r="A23" s="12" t="s">
        <v>49</v>
      </c>
      <c r="B23" s="7" t="s">
        <v>4</v>
      </c>
      <c r="C23" s="7" t="s">
        <v>50</v>
      </c>
      <c r="D23" s="7">
        <v>2</v>
      </c>
      <c r="E23" s="7">
        <v>5000</v>
      </c>
      <c r="F23" s="7">
        <v>16020.1</v>
      </c>
      <c r="G23" s="7">
        <v>0</v>
      </c>
      <c r="H23" s="7">
        <v>0</v>
      </c>
      <c r="I23" s="12">
        <f t="shared" si="0"/>
        <v>879.10000000000036</v>
      </c>
      <c r="J23" s="7">
        <f t="shared" si="1"/>
        <v>879.10000000000036</v>
      </c>
      <c r="K23" s="7">
        <f t="shared" si="2"/>
        <v>21020.1</v>
      </c>
      <c r="L23" s="7">
        <f t="shared" si="3"/>
        <v>4120.8999999999996</v>
      </c>
      <c r="M23" s="3"/>
    </row>
    <row r="24" spans="1:13" x14ac:dyDescent="0.25">
      <c r="A24" s="12" t="s">
        <v>47</v>
      </c>
      <c r="B24" s="7" t="s">
        <v>4</v>
      </c>
      <c r="C24" s="7" t="s">
        <v>48</v>
      </c>
      <c r="D24" s="7">
        <v>2</v>
      </c>
      <c r="E24" s="7">
        <v>5000</v>
      </c>
      <c r="F24" s="7">
        <v>16387.900000000001</v>
      </c>
      <c r="G24" s="7">
        <v>0</v>
      </c>
      <c r="H24" s="7">
        <v>0</v>
      </c>
      <c r="I24" s="12">
        <f>IF(D24=1,($G$1-F24)+(G24),IF(D24=2,($G$1-F24)+(G24),IF(D24=3,($G$1-F24)+(G24),IF(D24=4,($G$1-F24)+(G24),IF(D24=5,($G$4-F24)+(G24),IF(D24=6,"","   n/a"))))))</f>
        <v>511.29999999999927</v>
      </c>
      <c r="J24" s="7">
        <f>IF(D24=1,($G$1-F24)+(H24),IF(D24=5,($G$4-F24)+(H24),IF(D24=2,($G$1-F24)+(H24),IF(D24=4,($G$1-F24)+(H24),IF(D24=3,($G$1-F24)+(H24),IF(D24=6,"","         n/a"))))))</f>
        <v>511.29999999999927</v>
      </c>
      <c r="K24" s="7">
        <f>IF(D24=1,(E24+F24)-(H24),IF(D24=5,(E24+F24)-(H24),IF(D24=4,(E24+F24)-(H24),IF(D24=2,(E24+F24)-(G24),IF(E24=3,"","           O/C")))))</f>
        <v>21387.9</v>
      </c>
      <c r="L24" s="7">
        <f>IF(D24=1,(E24-H24)-($G$1-F24),IF(D24=5,(E24-H24)-($G$4-F24),IF(D24=4,(E24-H24)-($G$1-F24),IF(D24=2,(E24-I24),IF($D$7=3,0,"           O/C")))))</f>
        <v>4488.7000000000007</v>
      </c>
      <c r="M24" s="3"/>
    </row>
    <row r="25" spans="1:13" x14ac:dyDescent="0.25">
      <c r="A25" s="12" t="s">
        <v>49</v>
      </c>
      <c r="B25" s="7" t="s">
        <v>4</v>
      </c>
      <c r="C25" s="7" t="s">
        <v>50</v>
      </c>
      <c r="D25" s="7">
        <v>2</v>
      </c>
      <c r="E25" s="7">
        <v>5000</v>
      </c>
      <c r="F25" s="7">
        <v>16387.900000000001</v>
      </c>
      <c r="G25" s="7">
        <v>0</v>
      </c>
      <c r="H25" s="7">
        <v>0</v>
      </c>
      <c r="I25" s="12">
        <f>IF(D25=1,($G$1-F25)+(G25),IF(D25=2,($G$1-F25)+(G25),IF(D25=3,($G$1-F25)+(G25),IF(D25=4,($G$1-F25)+(G25),IF(D25=5,($G$4-F25)+(G25),IF(D25=6,"","   n/a"))))))</f>
        <v>511.29999999999927</v>
      </c>
      <c r="J25" s="7">
        <f>IF(D25=1,($G$1-F25)+(H25),IF(D25=5,($G$4-F25)+(H25),IF(D25=2,($G$1-F25)+(H25),IF(D25=4,($G$1-F25)+(H25),IF(D25=3,($G$1-F25)+(H25),IF(D25=6,"","         n/a"))))))</f>
        <v>511.29999999999927</v>
      </c>
      <c r="K25" s="7">
        <f>IF(D25=1,(E25+F25)-(H25),IF(D25=5,(E25+F25)-(H25),IF(D25=4,(E25+F25)-(H25),IF(D25=2,(E25+F25)-(G25),IF(E25=3,"","           O/C")))))</f>
        <v>21387.9</v>
      </c>
      <c r="L25" s="7">
        <f>IF(D25=1,(E25-H25)-($G$1-F25),IF(D25=5,(E25-H25)-($G$4-F25),IF(D25=4,(E25-H25)-($G$1-F25),IF(D25=2,(E25-I25),IF($D$7=3,0,"           O/C")))))</f>
        <v>4488.7000000000007</v>
      </c>
      <c r="M25" s="3"/>
    </row>
    <row r="26" spans="1:13" x14ac:dyDescent="0.25">
      <c r="A26" s="12" t="s">
        <v>52</v>
      </c>
      <c r="B26" s="7" t="s">
        <v>4</v>
      </c>
      <c r="C26" s="7" t="s">
        <v>53</v>
      </c>
      <c r="D26" s="7">
        <v>2</v>
      </c>
      <c r="E26" s="7">
        <v>5000</v>
      </c>
      <c r="F26" s="7">
        <v>16827.900000000001</v>
      </c>
      <c r="G26" s="7">
        <v>3583.2</v>
      </c>
      <c r="H26" s="7">
        <v>0</v>
      </c>
      <c r="I26" s="12">
        <f t="shared" si="0"/>
        <v>3654.4999999999991</v>
      </c>
      <c r="J26" s="7">
        <f t="shared" si="1"/>
        <v>71.299999999999272</v>
      </c>
      <c r="K26" s="7">
        <f t="shared" si="2"/>
        <v>18244.7</v>
      </c>
      <c r="L26" s="7">
        <f t="shared" si="3"/>
        <v>1345.5000000000009</v>
      </c>
      <c r="M26" s="3"/>
    </row>
    <row r="27" spans="1:13" x14ac:dyDescent="0.25">
      <c r="A27" s="12" t="s">
        <v>52</v>
      </c>
      <c r="B27" s="7" t="s">
        <v>4</v>
      </c>
      <c r="C27" s="7" t="s">
        <v>53</v>
      </c>
      <c r="D27" s="7">
        <v>2</v>
      </c>
      <c r="E27" s="7">
        <v>5000</v>
      </c>
      <c r="F27" s="7">
        <v>16110.1</v>
      </c>
      <c r="G27" s="7">
        <v>1247.0999999999999</v>
      </c>
      <c r="H27" s="7">
        <v>0</v>
      </c>
      <c r="I27" s="12">
        <f t="shared" si="0"/>
        <v>2036.2000000000003</v>
      </c>
      <c r="J27" s="7">
        <f t="shared" si="1"/>
        <v>789.10000000000036</v>
      </c>
      <c r="K27" s="7">
        <f t="shared" si="2"/>
        <v>19863</v>
      </c>
      <c r="L27" s="7">
        <f t="shared" si="3"/>
        <v>2963.7999999999997</v>
      </c>
      <c r="M27" s="3"/>
    </row>
    <row r="28" spans="1:13" x14ac:dyDescent="0.25">
      <c r="A28" s="12" t="s">
        <v>52</v>
      </c>
      <c r="B28" s="7" t="s">
        <v>4</v>
      </c>
      <c r="C28" s="7" t="s">
        <v>53</v>
      </c>
      <c r="D28" s="7">
        <v>2</v>
      </c>
      <c r="E28" s="7">
        <v>5000</v>
      </c>
      <c r="F28" s="7">
        <v>16020.1</v>
      </c>
      <c r="G28" s="7">
        <v>0</v>
      </c>
      <c r="H28" s="7">
        <v>0</v>
      </c>
      <c r="I28" s="12">
        <f t="shared" si="0"/>
        <v>879.10000000000036</v>
      </c>
      <c r="J28" s="7">
        <f t="shared" si="1"/>
        <v>879.10000000000036</v>
      </c>
      <c r="K28" s="7">
        <f t="shared" si="2"/>
        <v>21020.1</v>
      </c>
      <c r="L28" s="7">
        <f t="shared" si="3"/>
        <v>4120.8999999999996</v>
      </c>
      <c r="M28" s="3"/>
    </row>
    <row r="29" spans="1:13" x14ac:dyDescent="0.25">
      <c r="A29" s="12" t="s">
        <v>52</v>
      </c>
      <c r="B29" s="7" t="s">
        <v>4</v>
      </c>
      <c r="C29" s="7" t="s">
        <v>53</v>
      </c>
      <c r="D29" s="7">
        <v>2</v>
      </c>
      <c r="E29" s="7">
        <v>5000</v>
      </c>
      <c r="F29" s="7">
        <v>16387.900000000001</v>
      </c>
      <c r="G29" s="7">
        <v>0</v>
      </c>
      <c r="H29" s="7">
        <v>0</v>
      </c>
      <c r="I29" s="12">
        <f t="shared" si="0"/>
        <v>511.29999999999927</v>
      </c>
      <c r="J29" s="7">
        <f t="shared" si="1"/>
        <v>511.29999999999927</v>
      </c>
      <c r="K29" s="7">
        <f t="shared" si="2"/>
        <v>21387.9</v>
      </c>
      <c r="L29" s="7">
        <f t="shared" si="3"/>
        <v>4488.7000000000007</v>
      </c>
      <c r="M29" s="3"/>
    </row>
    <row r="30" spans="1:13" x14ac:dyDescent="0.25">
      <c r="A30" s="12" t="s">
        <v>54</v>
      </c>
      <c r="B30" s="7" t="s">
        <v>4</v>
      </c>
      <c r="C30" s="7" t="s">
        <v>55</v>
      </c>
      <c r="D30" s="7">
        <v>2</v>
      </c>
      <c r="E30" s="7">
        <v>1250</v>
      </c>
      <c r="F30" s="7">
        <v>16827.900000000001</v>
      </c>
      <c r="G30" s="7">
        <v>285.8</v>
      </c>
      <c r="H30" s="7">
        <v>0</v>
      </c>
      <c r="I30" s="12">
        <f t="shared" si="0"/>
        <v>357.09999999999928</v>
      </c>
      <c r="J30" s="7">
        <f t="shared" si="1"/>
        <v>71.299999999999272</v>
      </c>
      <c r="K30" s="7">
        <f t="shared" si="2"/>
        <v>17792.100000000002</v>
      </c>
      <c r="L30" s="7">
        <f t="shared" si="3"/>
        <v>892.90000000000077</v>
      </c>
      <c r="M30" s="3"/>
    </row>
    <row r="31" spans="1:13" x14ac:dyDescent="0.25">
      <c r="A31" s="12" t="s">
        <v>54</v>
      </c>
      <c r="B31" s="7" t="s">
        <v>4</v>
      </c>
      <c r="C31" s="7" t="s">
        <v>55</v>
      </c>
      <c r="D31" s="7">
        <v>2</v>
      </c>
      <c r="E31" s="7">
        <v>1250</v>
      </c>
      <c r="F31" s="7">
        <v>16110.1</v>
      </c>
      <c r="G31" s="7">
        <v>0</v>
      </c>
      <c r="H31" s="7">
        <v>0</v>
      </c>
      <c r="I31" s="12">
        <f t="shared" si="0"/>
        <v>789.10000000000036</v>
      </c>
      <c r="J31" s="7">
        <f t="shared" si="1"/>
        <v>789.10000000000036</v>
      </c>
      <c r="K31" s="7">
        <f t="shared" si="2"/>
        <v>17360.099999999999</v>
      </c>
      <c r="L31" s="7">
        <f t="shared" si="3"/>
        <v>460.89999999999964</v>
      </c>
      <c r="M31" s="3"/>
    </row>
    <row r="32" spans="1:13" x14ac:dyDescent="0.25">
      <c r="A32" s="12" t="s">
        <v>54</v>
      </c>
      <c r="B32" s="7" t="s">
        <v>4</v>
      </c>
      <c r="C32" s="7" t="s">
        <v>55</v>
      </c>
      <c r="D32" s="7">
        <v>2</v>
      </c>
      <c r="E32" s="7">
        <v>1250</v>
      </c>
      <c r="F32" s="7">
        <v>16020.1</v>
      </c>
      <c r="G32" s="7">
        <v>0</v>
      </c>
      <c r="H32" s="7">
        <v>0</v>
      </c>
      <c r="I32" s="12">
        <f t="shared" si="0"/>
        <v>879.10000000000036</v>
      </c>
      <c r="J32" s="7">
        <f t="shared" si="1"/>
        <v>879.10000000000036</v>
      </c>
      <c r="K32" s="7">
        <f t="shared" si="2"/>
        <v>17270.099999999999</v>
      </c>
      <c r="L32" s="7">
        <f t="shared" si="3"/>
        <v>370.89999999999964</v>
      </c>
      <c r="M32" s="3"/>
    </row>
    <row r="33" spans="1:13" x14ac:dyDescent="0.25">
      <c r="A33" s="12" t="s">
        <v>54</v>
      </c>
      <c r="B33" s="7" t="s">
        <v>4</v>
      </c>
      <c r="C33" s="7" t="s">
        <v>55</v>
      </c>
      <c r="D33" s="7">
        <v>2</v>
      </c>
      <c r="E33" s="7">
        <v>1250</v>
      </c>
      <c r="F33" s="7">
        <v>16387.900000000001</v>
      </c>
      <c r="G33" s="7">
        <v>0</v>
      </c>
      <c r="H33" s="7">
        <v>0</v>
      </c>
      <c r="I33" s="12">
        <f t="shared" si="0"/>
        <v>511.29999999999927</v>
      </c>
      <c r="J33" s="7">
        <f t="shared" si="1"/>
        <v>511.29999999999927</v>
      </c>
      <c r="K33" s="7">
        <f t="shared" si="2"/>
        <v>17637.900000000001</v>
      </c>
      <c r="L33" s="7">
        <f t="shared" si="3"/>
        <v>738.70000000000073</v>
      </c>
      <c r="M33" s="3"/>
    </row>
    <row r="34" spans="1:13" x14ac:dyDescent="0.25">
      <c r="A34" s="12" t="s">
        <v>56</v>
      </c>
      <c r="B34" s="7" t="s">
        <v>162</v>
      </c>
      <c r="C34" s="7" t="s">
        <v>57</v>
      </c>
      <c r="D34" s="7">
        <v>2</v>
      </c>
      <c r="E34" s="7">
        <v>40000</v>
      </c>
      <c r="F34" s="7">
        <v>16827.900000000001</v>
      </c>
      <c r="G34" s="7">
        <v>2338.8000000000002</v>
      </c>
      <c r="H34" s="7">
        <v>0</v>
      </c>
      <c r="I34" s="12">
        <f t="shared" si="0"/>
        <v>2410.0999999999995</v>
      </c>
      <c r="J34" s="7">
        <f t="shared" si="1"/>
        <v>71.299999999999272</v>
      </c>
      <c r="K34" s="7">
        <f t="shared" si="2"/>
        <v>54489.1</v>
      </c>
      <c r="L34" s="7">
        <f t="shared" si="3"/>
        <v>37589.9</v>
      </c>
      <c r="M34" s="3"/>
    </row>
    <row r="35" spans="1:13" x14ac:dyDescent="0.25">
      <c r="A35" s="12" t="s">
        <v>56</v>
      </c>
      <c r="B35" s="7" t="s">
        <v>4</v>
      </c>
      <c r="C35" s="7" t="s">
        <v>57</v>
      </c>
      <c r="D35" s="7">
        <v>2</v>
      </c>
      <c r="E35" s="7">
        <v>40000</v>
      </c>
      <c r="F35" s="7">
        <v>16110.1</v>
      </c>
      <c r="G35" s="7">
        <v>9710.1</v>
      </c>
      <c r="H35" s="7">
        <v>0</v>
      </c>
      <c r="I35" s="12">
        <f t="shared" si="0"/>
        <v>10499.2</v>
      </c>
      <c r="J35" s="7">
        <f t="shared" si="1"/>
        <v>789.10000000000036</v>
      </c>
      <c r="K35" s="7">
        <f t="shared" si="2"/>
        <v>46400</v>
      </c>
      <c r="L35" s="7">
        <f t="shared" si="3"/>
        <v>29500.799999999999</v>
      </c>
      <c r="M35" s="3"/>
    </row>
    <row r="36" spans="1:13" x14ac:dyDescent="0.25">
      <c r="A36" s="12" t="s">
        <v>56</v>
      </c>
      <c r="B36" s="7" t="s">
        <v>4</v>
      </c>
      <c r="C36" s="7" t="s">
        <v>57</v>
      </c>
      <c r="D36" s="7">
        <v>2</v>
      </c>
      <c r="E36" s="7">
        <v>40000</v>
      </c>
      <c r="F36" s="7">
        <v>16020.1</v>
      </c>
      <c r="G36" s="7">
        <v>4194.1000000000004</v>
      </c>
      <c r="H36" s="7">
        <v>0</v>
      </c>
      <c r="I36" s="12">
        <f t="shared" si="0"/>
        <v>5073.2000000000007</v>
      </c>
      <c r="J36" s="7">
        <f t="shared" si="1"/>
        <v>879.10000000000036</v>
      </c>
      <c r="K36" s="7">
        <f t="shared" si="2"/>
        <v>51826</v>
      </c>
      <c r="L36" s="7">
        <f t="shared" si="3"/>
        <v>34926.800000000003</v>
      </c>
      <c r="M36" s="3"/>
    </row>
    <row r="37" spans="1:13" x14ac:dyDescent="0.25">
      <c r="A37" s="12" t="s">
        <v>56</v>
      </c>
      <c r="B37" s="7" t="s">
        <v>4</v>
      </c>
      <c r="C37" s="7" t="s">
        <v>57</v>
      </c>
      <c r="D37" s="7">
        <v>2</v>
      </c>
      <c r="E37" s="7">
        <v>40000</v>
      </c>
      <c r="F37" s="7">
        <v>16387.900000000001</v>
      </c>
      <c r="G37" s="7">
        <v>4348.8999999999996</v>
      </c>
      <c r="H37" s="7">
        <v>0</v>
      </c>
      <c r="I37" s="12">
        <f t="shared" si="0"/>
        <v>4860.1999999999989</v>
      </c>
      <c r="J37" s="7">
        <f t="shared" si="1"/>
        <v>511.29999999999927</v>
      </c>
      <c r="K37" s="7">
        <f t="shared" si="2"/>
        <v>52039</v>
      </c>
      <c r="L37" s="7">
        <f t="shared" si="3"/>
        <v>35139.800000000003</v>
      </c>
      <c r="M37" s="3"/>
    </row>
    <row r="38" spans="1:13" x14ac:dyDescent="0.25">
      <c r="A38" s="12" t="s">
        <v>58</v>
      </c>
      <c r="B38" s="7" t="s">
        <v>4</v>
      </c>
      <c r="C38" s="7" t="s">
        <v>59</v>
      </c>
      <c r="D38" s="7">
        <v>2</v>
      </c>
      <c r="E38" s="7">
        <v>29400</v>
      </c>
      <c r="F38" s="7">
        <v>13032.9</v>
      </c>
      <c r="G38" s="7">
        <v>15107.9</v>
      </c>
      <c r="H38" s="7">
        <v>0</v>
      </c>
      <c r="I38" s="12">
        <f t="shared" si="0"/>
        <v>18974.2</v>
      </c>
      <c r="J38" s="7">
        <f t="shared" si="1"/>
        <v>3866.3000000000011</v>
      </c>
      <c r="K38" s="7">
        <f t="shared" si="2"/>
        <v>27325</v>
      </c>
      <c r="L38" s="7">
        <f t="shared" si="3"/>
        <v>10425.799999999999</v>
      </c>
      <c r="M38" s="3"/>
    </row>
    <row r="39" spans="1:13" x14ac:dyDescent="0.25">
      <c r="A39" s="12" t="s">
        <v>60</v>
      </c>
      <c r="B39" s="7" t="s">
        <v>4</v>
      </c>
      <c r="C39" s="7" t="s">
        <v>61</v>
      </c>
      <c r="D39" s="7">
        <v>2</v>
      </c>
      <c r="E39" s="7">
        <v>29400</v>
      </c>
      <c r="F39" s="7">
        <v>13032.9</v>
      </c>
      <c r="G39" s="7">
        <v>15107.9</v>
      </c>
      <c r="H39" s="7">
        <v>0</v>
      </c>
      <c r="I39" s="12">
        <f t="shared" si="0"/>
        <v>18974.2</v>
      </c>
      <c r="J39" s="7">
        <f t="shared" si="1"/>
        <v>3866.3000000000011</v>
      </c>
      <c r="K39" s="7">
        <f t="shared" si="2"/>
        <v>27325</v>
      </c>
      <c r="L39" s="7">
        <f t="shared" si="3"/>
        <v>10425.799999999999</v>
      </c>
      <c r="M39" s="3"/>
    </row>
    <row r="40" spans="1:13" x14ac:dyDescent="0.25">
      <c r="A40" s="12" t="s">
        <v>60</v>
      </c>
      <c r="B40" s="7" t="s">
        <v>4</v>
      </c>
      <c r="C40" s="7" t="s">
        <v>61</v>
      </c>
      <c r="D40" s="7">
        <v>2</v>
      </c>
      <c r="E40" s="7">
        <v>29400</v>
      </c>
      <c r="F40" s="7">
        <v>13032.9</v>
      </c>
      <c r="G40" s="7">
        <v>15107.9</v>
      </c>
      <c r="H40" s="7">
        <v>0</v>
      </c>
      <c r="I40" s="12">
        <f t="shared" si="0"/>
        <v>18974.2</v>
      </c>
      <c r="J40" s="7">
        <f t="shared" si="1"/>
        <v>3866.3000000000011</v>
      </c>
      <c r="K40" s="7">
        <f t="shared" si="2"/>
        <v>27325</v>
      </c>
      <c r="L40" s="7">
        <f t="shared" si="3"/>
        <v>10425.799999999999</v>
      </c>
      <c r="M40" s="3"/>
    </row>
    <row r="41" spans="1:13" x14ac:dyDescent="0.25">
      <c r="A41" s="12" t="s">
        <v>60</v>
      </c>
      <c r="B41" s="7" t="s">
        <v>4</v>
      </c>
      <c r="C41" s="7" t="s">
        <v>61</v>
      </c>
      <c r="D41" s="7">
        <v>2</v>
      </c>
      <c r="E41" s="7">
        <v>29400</v>
      </c>
      <c r="F41" s="7">
        <v>13032.9</v>
      </c>
      <c r="G41" s="7">
        <v>15107.9</v>
      </c>
      <c r="H41" s="7">
        <v>0</v>
      </c>
      <c r="I41" s="12">
        <f t="shared" si="0"/>
        <v>18974.2</v>
      </c>
      <c r="J41" s="7">
        <f t="shared" si="1"/>
        <v>3866.3000000000011</v>
      </c>
      <c r="K41" s="7">
        <f t="shared" si="2"/>
        <v>27325</v>
      </c>
      <c r="L41" s="7">
        <f t="shared" si="3"/>
        <v>10425.799999999999</v>
      </c>
      <c r="M41" s="3"/>
    </row>
    <row r="42" spans="1:13" x14ac:dyDescent="0.25">
      <c r="A42" s="12" t="s">
        <v>60</v>
      </c>
      <c r="B42" s="7" t="s">
        <v>4</v>
      </c>
      <c r="C42" s="7" t="s">
        <v>61</v>
      </c>
      <c r="D42" s="7">
        <v>2</v>
      </c>
      <c r="E42" s="7">
        <v>29400</v>
      </c>
      <c r="F42" s="7">
        <v>13032.9</v>
      </c>
      <c r="G42" s="7">
        <v>15107.9</v>
      </c>
      <c r="H42" s="7">
        <v>0</v>
      </c>
      <c r="I42" s="12">
        <f t="shared" si="0"/>
        <v>18974.2</v>
      </c>
      <c r="J42" s="7">
        <f t="shared" si="1"/>
        <v>3866.3000000000011</v>
      </c>
      <c r="K42" s="7">
        <f t="shared" si="2"/>
        <v>27325</v>
      </c>
      <c r="L42" s="7">
        <f t="shared" si="3"/>
        <v>10425.799999999999</v>
      </c>
      <c r="M42" s="3"/>
    </row>
    <row r="43" spans="1:13" x14ac:dyDescent="0.25">
      <c r="A43" s="12" t="s">
        <v>62</v>
      </c>
      <c r="B43" s="7" t="s">
        <v>4</v>
      </c>
      <c r="C43" s="7" t="s">
        <v>63</v>
      </c>
      <c r="D43" s="7">
        <v>2</v>
      </c>
      <c r="E43" s="7">
        <v>29400</v>
      </c>
      <c r="F43" s="7">
        <v>13032.9</v>
      </c>
      <c r="G43" s="7">
        <v>11834.9</v>
      </c>
      <c r="H43" s="7">
        <v>0</v>
      </c>
      <c r="I43" s="12">
        <f t="shared" si="0"/>
        <v>15701.2</v>
      </c>
      <c r="J43" s="7">
        <f t="shared" si="1"/>
        <v>3866.3000000000011</v>
      </c>
      <c r="K43" s="7">
        <f t="shared" si="2"/>
        <v>30598</v>
      </c>
      <c r="L43" s="7">
        <f t="shared" si="3"/>
        <v>13698.8</v>
      </c>
      <c r="M43" s="3"/>
    </row>
    <row r="44" spans="1:13" x14ac:dyDescent="0.25">
      <c r="A44" s="12" t="s">
        <v>64</v>
      </c>
      <c r="B44" s="7" t="s">
        <v>4</v>
      </c>
      <c r="C44" s="7" t="s">
        <v>65</v>
      </c>
      <c r="D44" s="7">
        <v>2</v>
      </c>
      <c r="E44" s="7">
        <v>29400</v>
      </c>
      <c r="F44" s="7">
        <v>13032.9</v>
      </c>
      <c r="G44" s="7">
        <v>11834.9</v>
      </c>
      <c r="H44" s="7">
        <v>0</v>
      </c>
      <c r="I44" s="12">
        <f t="shared" si="0"/>
        <v>15701.2</v>
      </c>
      <c r="J44" s="7">
        <f t="shared" si="1"/>
        <v>3866.3000000000011</v>
      </c>
      <c r="K44" s="7">
        <f t="shared" si="2"/>
        <v>30598</v>
      </c>
      <c r="L44" s="7">
        <f t="shared" si="3"/>
        <v>13698.8</v>
      </c>
      <c r="M44" s="3"/>
    </row>
    <row r="45" spans="1:13" x14ac:dyDescent="0.25">
      <c r="A45" s="12" t="s">
        <v>64</v>
      </c>
      <c r="B45" s="7" t="s">
        <v>4</v>
      </c>
      <c r="C45" s="7" t="s">
        <v>65</v>
      </c>
      <c r="D45" s="7">
        <v>2</v>
      </c>
      <c r="E45" s="7">
        <v>29400</v>
      </c>
      <c r="F45" s="7">
        <v>13032.9</v>
      </c>
      <c r="G45" s="7">
        <v>11834.9</v>
      </c>
      <c r="H45" s="7">
        <v>0</v>
      </c>
      <c r="I45" s="12">
        <f t="shared" si="0"/>
        <v>15701.2</v>
      </c>
      <c r="J45" s="7">
        <f t="shared" si="1"/>
        <v>3866.3000000000011</v>
      </c>
      <c r="K45" s="7">
        <f t="shared" si="2"/>
        <v>30598</v>
      </c>
      <c r="L45" s="7">
        <f t="shared" si="3"/>
        <v>13698.8</v>
      </c>
      <c r="M45" s="3"/>
    </row>
    <row r="46" spans="1:13" x14ac:dyDescent="0.25">
      <c r="A46" s="12" t="s">
        <v>64</v>
      </c>
      <c r="B46" s="7" t="s">
        <v>4</v>
      </c>
      <c r="C46" s="7" t="s">
        <v>65</v>
      </c>
      <c r="D46" s="7">
        <v>2</v>
      </c>
      <c r="E46" s="7">
        <v>29400</v>
      </c>
      <c r="F46" s="7">
        <v>13032.9</v>
      </c>
      <c r="G46" s="7">
        <v>11834.9</v>
      </c>
      <c r="H46" s="7">
        <v>0</v>
      </c>
      <c r="I46" s="12">
        <f>IF(D46=1,($G$1-F46)+(G46),IF(D46=2,($G$1-F46)+(G46),IF(D46=3,($G$1-F46)+(G46),IF(D46=4,($G$1-F46)+(G46),IF(D46=5,($G$4-F46)+(G46),IF(D46=6,"","   n/a"))))))</f>
        <v>15701.2</v>
      </c>
      <c r="J46" s="7">
        <f t="shared" si="1"/>
        <v>3866.3000000000011</v>
      </c>
      <c r="K46" s="7">
        <f t="shared" si="2"/>
        <v>30598</v>
      </c>
      <c r="L46" s="7">
        <f t="shared" si="3"/>
        <v>13698.8</v>
      </c>
      <c r="M46" s="3"/>
    </row>
    <row r="47" spans="1:13" x14ac:dyDescent="0.25">
      <c r="A47" s="12" t="s">
        <v>64</v>
      </c>
      <c r="B47" s="7" t="s">
        <v>4</v>
      </c>
      <c r="C47" s="7" t="s">
        <v>65</v>
      </c>
      <c r="D47" s="7">
        <v>2</v>
      </c>
      <c r="E47" s="7">
        <v>29400</v>
      </c>
      <c r="F47" s="7">
        <v>13032.9</v>
      </c>
      <c r="G47" s="7">
        <v>11834.9</v>
      </c>
      <c r="H47" s="7">
        <v>0</v>
      </c>
      <c r="I47" s="12">
        <f>IF(D47=1,($G$1-F47)+(G47),IF(D47=2,($G$1-F47)+(G47),IF(D47=3,($G$1-F47)+(G47),IF(D47=4,($G$1-F47)+(G47),IF(D47=5,($G$4-F47)+(G47),IF(D47=6,"","   n/a"))))))</f>
        <v>15701.2</v>
      </c>
      <c r="J47" s="7">
        <f t="shared" si="1"/>
        <v>3866.3000000000011</v>
      </c>
      <c r="K47" s="7">
        <f t="shared" si="2"/>
        <v>30598</v>
      </c>
      <c r="L47" s="7">
        <f t="shared" si="3"/>
        <v>13698.8</v>
      </c>
      <c r="M47" s="3"/>
    </row>
    <row r="48" spans="1:13" x14ac:dyDescent="0.25">
      <c r="A48" s="12" t="s">
        <v>66</v>
      </c>
      <c r="B48" s="7" t="s">
        <v>4</v>
      </c>
      <c r="C48" s="7" t="s">
        <v>67</v>
      </c>
      <c r="D48" s="7">
        <v>2</v>
      </c>
      <c r="E48" s="7">
        <v>12000</v>
      </c>
      <c r="F48" s="7">
        <v>16288.4</v>
      </c>
      <c r="G48" s="7">
        <v>4483.3999999999996</v>
      </c>
      <c r="H48" s="7">
        <v>0</v>
      </c>
      <c r="I48" s="12">
        <f>IF(D48=1,($G$1-F48)+(G48),IF(D48=2,($G$1-F48)+(G48),IF(D48=3,($G$1-F48)+(G48),IF(D48=4,($G$1-F48)+(G48),IF(D48=5,($G$4-F48)+(G48),IF(D48=6,"","   n/a"))))))</f>
        <v>5094.2000000000007</v>
      </c>
      <c r="J48" s="7">
        <f t="shared" si="1"/>
        <v>610.80000000000109</v>
      </c>
      <c r="K48" s="7">
        <f t="shared" si="2"/>
        <v>23805</v>
      </c>
      <c r="L48" s="7">
        <f t="shared" si="3"/>
        <v>6905.7999999999993</v>
      </c>
      <c r="M48" s="3"/>
    </row>
    <row r="49" spans="1:13" x14ac:dyDescent="0.25">
      <c r="A49" s="12" t="s">
        <v>66</v>
      </c>
      <c r="B49" s="7" t="s">
        <v>4</v>
      </c>
      <c r="C49" s="7" t="s">
        <v>67</v>
      </c>
      <c r="D49" s="7">
        <v>2</v>
      </c>
      <c r="E49" s="7">
        <v>12000</v>
      </c>
      <c r="F49" s="7">
        <v>16288.4</v>
      </c>
      <c r="G49" s="7">
        <v>4483.3999999999996</v>
      </c>
      <c r="H49" s="7">
        <v>0</v>
      </c>
      <c r="I49" s="12">
        <f>IF(D49=1,($G$1-F49)+(G49),IF(D49=2,($G$1-F49)+(G49),IF(D49=3,($G$1-F49)+(G49),IF(D49=4,($G$1-F49)+(G49),IF(D49=5,($G$4-F49)+(G49),IF(D49=6,"","   n/a"))))))</f>
        <v>5094.2000000000007</v>
      </c>
      <c r="J49" s="7">
        <f t="shared" si="1"/>
        <v>610.80000000000109</v>
      </c>
      <c r="K49" s="7">
        <f t="shared" si="2"/>
        <v>23805</v>
      </c>
      <c r="L49" s="7">
        <f t="shared" si="3"/>
        <v>6905.7999999999993</v>
      </c>
      <c r="M49" s="3"/>
    </row>
    <row r="50" spans="1:13" x14ac:dyDescent="0.25">
      <c r="A50" s="12" t="s">
        <v>66</v>
      </c>
      <c r="B50" s="7" t="s">
        <v>4</v>
      </c>
      <c r="C50" s="7" t="s">
        <v>67</v>
      </c>
      <c r="D50" s="7">
        <v>2</v>
      </c>
      <c r="E50" s="7">
        <v>12000</v>
      </c>
      <c r="F50" s="7">
        <v>16288.4</v>
      </c>
      <c r="G50" s="7">
        <v>4029.7</v>
      </c>
      <c r="H50" s="7">
        <v>0</v>
      </c>
      <c r="I50" s="12">
        <f t="shared" ref="I50:I56" si="4">IF(D50=1,($G$1-F50)+(G50),IF(D50=2,($G$1-F50)+(G50),IF(D50=3,($G$1-F50)+(G50),IF(D50=4,($G$1-F50)+(G50),IF(D50=5,($G$4-F50)+(G50),IF(D50=6,"","   n/a"))))))</f>
        <v>4640.5000000000009</v>
      </c>
      <c r="J50" s="7">
        <f t="shared" si="1"/>
        <v>610.80000000000109</v>
      </c>
      <c r="K50" s="7">
        <f t="shared" si="2"/>
        <v>24258.7</v>
      </c>
      <c r="L50" s="7">
        <f t="shared" si="3"/>
        <v>7359.4999999999991</v>
      </c>
      <c r="M50" s="3"/>
    </row>
    <row r="51" spans="1:13" x14ac:dyDescent="0.25">
      <c r="A51" s="12" t="s">
        <v>66</v>
      </c>
      <c r="B51" s="7" t="s">
        <v>4</v>
      </c>
      <c r="C51" s="7" t="s">
        <v>67</v>
      </c>
      <c r="D51" s="7">
        <v>2</v>
      </c>
      <c r="E51" s="7">
        <v>12000</v>
      </c>
      <c r="F51" s="7">
        <v>16288.4</v>
      </c>
      <c r="G51" s="7">
        <v>7559.4</v>
      </c>
      <c r="H51" s="7">
        <v>0</v>
      </c>
      <c r="I51" s="12">
        <f t="shared" si="4"/>
        <v>8170.2000000000007</v>
      </c>
      <c r="J51" s="7">
        <f t="shared" si="1"/>
        <v>610.80000000000109</v>
      </c>
      <c r="K51" s="7">
        <f t="shared" si="2"/>
        <v>20729</v>
      </c>
      <c r="L51" s="7">
        <f t="shared" si="3"/>
        <v>3829.7999999999993</v>
      </c>
      <c r="M51" s="3"/>
    </row>
    <row r="52" spans="1:13" x14ac:dyDescent="0.25">
      <c r="A52" s="12" t="s">
        <v>68</v>
      </c>
      <c r="B52" s="7" t="s">
        <v>4</v>
      </c>
      <c r="C52" s="7" t="s">
        <v>69</v>
      </c>
      <c r="D52" s="7">
        <v>2</v>
      </c>
      <c r="E52" s="7">
        <v>20000</v>
      </c>
      <c r="F52" s="7">
        <v>16288.4</v>
      </c>
      <c r="G52" s="7">
        <v>16388.400000000001</v>
      </c>
      <c r="H52" s="7">
        <v>0</v>
      </c>
      <c r="I52" s="12">
        <f t="shared" si="4"/>
        <v>16999.200000000004</v>
      </c>
      <c r="J52" s="7">
        <f t="shared" si="1"/>
        <v>610.80000000000109</v>
      </c>
      <c r="K52" s="7">
        <f t="shared" si="2"/>
        <v>19900</v>
      </c>
      <c r="L52" s="7">
        <f t="shared" si="3"/>
        <v>3000.7999999999956</v>
      </c>
      <c r="M52" s="3"/>
    </row>
    <row r="53" spans="1:13" x14ac:dyDescent="0.25">
      <c r="A53" s="12" t="s">
        <v>68</v>
      </c>
      <c r="B53" s="7" t="s">
        <v>4</v>
      </c>
      <c r="C53" s="7" t="s">
        <v>69</v>
      </c>
      <c r="D53" s="7">
        <v>2</v>
      </c>
      <c r="E53" s="7">
        <v>20000</v>
      </c>
      <c r="F53" s="7">
        <v>16288.4</v>
      </c>
      <c r="G53" s="7">
        <v>16388.400000000001</v>
      </c>
      <c r="H53" s="7">
        <v>0</v>
      </c>
      <c r="I53" s="12">
        <f t="shared" si="4"/>
        <v>16999.200000000004</v>
      </c>
      <c r="J53" s="7">
        <f t="shared" si="1"/>
        <v>610.80000000000109</v>
      </c>
      <c r="K53" s="7">
        <f t="shared" si="2"/>
        <v>19900</v>
      </c>
      <c r="L53" s="7">
        <f t="shared" si="3"/>
        <v>3000.7999999999956</v>
      </c>
      <c r="M53" s="3"/>
    </row>
    <row r="54" spans="1:13" x14ac:dyDescent="0.25">
      <c r="A54" s="12" t="s">
        <v>68</v>
      </c>
      <c r="B54" s="7" t="s">
        <v>4</v>
      </c>
      <c r="C54" s="7" t="s">
        <v>70</v>
      </c>
      <c r="D54" s="7">
        <v>2</v>
      </c>
      <c r="E54" s="7">
        <v>20000</v>
      </c>
      <c r="F54" s="7">
        <v>16288.4</v>
      </c>
      <c r="G54" s="7">
        <v>16020.4</v>
      </c>
      <c r="H54" s="7">
        <v>0</v>
      </c>
      <c r="I54" s="12">
        <f t="shared" si="4"/>
        <v>16631.2</v>
      </c>
      <c r="J54" s="7">
        <f t="shared" si="1"/>
        <v>610.80000000000109</v>
      </c>
      <c r="K54" s="7">
        <f t="shared" si="2"/>
        <v>20268</v>
      </c>
      <c r="L54" s="7">
        <f t="shared" si="3"/>
        <v>3368.7999999999993</v>
      </c>
      <c r="M54" s="3"/>
    </row>
    <row r="55" spans="1:13" x14ac:dyDescent="0.25">
      <c r="A55" s="12" t="s">
        <v>68</v>
      </c>
      <c r="B55" s="7" t="s">
        <v>4</v>
      </c>
      <c r="C55" s="7" t="s">
        <v>69</v>
      </c>
      <c r="D55" s="7">
        <v>2</v>
      </c>
      <c r="E55" s="7">
        <v>20000</v>
      </c>
      <c r="F55" s="7">
        <v>16288.4</v>
      </c>
      <c r="G55" s="7">
        <v>7559.4</v>
      </c>
      <c r="H55" s="7">
        <v>0</v>
      </c>
      <c r="I55" s="12">
        <f t="shared" si="4"/>
        <v>8170.2000000000007</v>
      </c>
      <c r="J55" s="7">
        <f t="shared" si="1"/>
        <v>610.80000000000109</v>
      </c>
      <c r="K55" s="7">
        <f t="shared" si="2"/>
        <v>28729</v>
      </c>
      <c r="L55" s="7">
        <f t="shared" si="3"/>
        <v>11829.8</v>
      </c>
      <c r="M55" s="3"/>
    </row>
    <row r="56" spans="1:13" x14ac:dyDescent="0.25">
      <c r="A56" s="12" t="s">
        <v>71</v>
      </c>
      <c r="B56" s="7" t="s">
        <v>4</v>
      </c>
      <c r="C56" s="7" t="s">
        <v>72</v>
      </c>
      <c r="D56" s="7">
        <v>2</v>
      </c>
      <c r="E56" s="7">
        <v>10000</v>
      </c>
      <c r="F56" s="7">
        <v>16288.4</v>
      </c>
      <c r="G56" s="7">
        <v>0</v>
      </c>
      <c r="H56" s="7">
        <v>0</v>
      </c>
      <c r="I56" s="12">
        <f t="shared" si="4"/>
        <v>610.80000000000109</v>
      </c>
      <c r="J56" s="7">
        <f t="shared" si="1"/>
        <v>610.80000000000109</v>
      </c>
      <c r="K56" s="7">
        <f t="shared" si="2"/>
        <v>26288.400000000001</v>
      </c>
      <c r="L56" s="7">
        <f t="shared" si="3"/>
        <v>9389.1999999999989</v>
      </c>
      <c r="M56" s="3"/>
    </row>
    <row r="57" spans="1:13" x14ac:dyDescent="0.25">
      <c r="A57" s="12" t="s">
        <v>73</v>
      </c>
      <c r="B57" s="7" t="s">
        <v>4</v>
      </c>
      <c r="C57" s="7" t="s">
        <v>72</v>
      </c>
      <c r="D57" s="7">
        <v>2</v>
      </c>
      <c r="E57" s="7" t="s">
        <v>74</v>
      </c>
      <c r="F57" s="13">
        <v>39661</v>
      </c>
      <c r="G57" s="13">
        <v>39661</v>
      </c>
      <c r="H57" s="7">
        <v>0</v>
      </c>
      <c r="I57" s="12" t="s">
        <v>4</v>
      </c>
      <c r="J57" s="7" t="s">
        <v>4</v>
      </c>
      <c r="K57" s="13">
        <v>42948</v>
      </c>
      <c r="L57" s="7" t="s">
        <v>4</v>
      </c>
      <c r="M57" s="3"/>
    </row>
    <row r="58" spans="1:13" x14ac:dyDescent="0.25">
      <c r="A58" s="12"/>
      <c r="B58" s="7"/>
      <c r="C58" s="7"/>
      <c r="D58" s="7"/>
      <c r="E58" s="7"/>
      <c r="F58" s="7"/>
      <c r="G58" s="7"/>
      <c r="H58" s="7"/>
      <c r="I58" s="12"/>
      <c r="J58" s="7"/>
      <c r="K58" s="7"/>
      <c r="L58" s="7"/>
      <c r="M58" s="3"/>
    </row>
    <row r="59" spans="1:13" x14ac:dyDescent="0.25">
      <c r="A59" s="12"/>
      <c r="B59" s="7"/>
      <c r="C59" s="7"/>
      <c r="D59" s="7"/>
      <c r="E59" s="7"/>
      <c r="F59" s="7"/>
      <c r="G59" s="7"/>
      <c r="H59" s="7"/>
      <c r="I59" s="12"/>
      <c r="J59" s="7"/>
      <c r="K59" s="7"/>
      <c r="L59" s="7"/>
      <c r="M59" s="3"/>
    </row>
    <row r="60" spans="1:13" x14ac:dyDescent="0.25">
      <c r="A60" s="5" t="s">
        <v>0</v>
      </c>
      <c r="B60" s="6" t="s">
        <v>1</v>
      </c>
      <c r="C60" s="6" t="s">
        <v>2</v>
      </c>
      <c r="D60" s="6" t="s">
        <v>3</v>
      </c>
      <c r="E60" s="7" t="s">
        <v>4</v>
      </c>
      <c r="F60" s="6" t="s">
        <v>5</v>
      </c>
      <c r="G60" s="8">
        <v>16899.2</v>
      </c>
      <c r="H60" s="7"/>
      <c r="I60" s="9" t="s">
        <v>6</v>
      </c>
      <c r="J60" s="6" t="s">
        <v>4</v>
      </c>
      <c r="K60" s="6" t="s">
        <v>7</v>
      </c>
      <c r="L60" s="6" t="s">
        <v>8</v>
      </c>
      <c r="M60" s="3"/>
    </row>
    <row r="61" spans="1:13" x14ac:dyDescent="0.25">
      <c r="A61" s="5" t="s">
        <v>9</v>
      </c>
      <c r="B61" s="6">
        <v>1982</v>
      </c>
      <c r="C61" s="6" t="s">
        <v>4</v>
      </c>
      <c r="D61" s="7"/>
      <c r="E61" s="7"/>
      <c r="F61" s="6" t="s">
        <v>10</v>
      </c>
      <c r="G61" s="6">
        <v>0</v>
      </c>
      <c r="H61" s="6" t="s">
        <v>11</v>
      </c>
      <c r="I61" s="5"/>
      <c r="J61" s="6" t="s">
        <v>4</v>
      </c>
      <c r="K61" s="6" t="s">
        <v>12</v>
      </c>
      <c r="L61" s="6" t="s">
        <v>13</v>
      </c>
      <c r="M61" s="3"/>
    </row>
    <row r="62" spans="1:13" x14ac:dyDescent="0.25">
      <c r="A62" s="5" t="s">
        <v>14</v>
      </c>
      <c r="B62" s="6" t="s">
        <v>15</v>
      </c>
      <c r="C62" s="7"/>
      <c r="D62" s="7"/>
      <c r="E62" s="7"/>
      <c r="F62" s="6" t="s">
        <v>16</v>
      </c>
      <c r="G62" s="10" t="s">
        <v>4</v>
      </c>
      <c r="H62" s="7"/>
      <c r="I62" s="5"/>
      <c r="J62" s="6" t="s">
        <v>4</v>
      </c>
      <c r="K62" s="6" t="s">
        <v>17</v>
      </c>
      <c r="L62" s="6" t="s">
        <v>18</v>
      </c>
      <c r="M62" s="3"/>
    </row>
    <row r="63" spans="1:13" x14ac:dyDescent="0.25">
      <c r="A63" s="11" t="s">
        <v>4</v>
      </c>
      <c r="B63" s="10" t="s">
        <v>4</v>
      </c>
      <c r="C63" s="7"/>
      <c r="D63" s="7"/>
      <c r="E63" s="7"/>
      <c r="F63" s="6" t="s">
        <v>19</v>
      </c>
      <c r="G63" s="8">
        <v>16899.2</v>
      </c>
      <c r="H63" s="7"/>
      <c r="I63" s="5"/>
      <c r="J63" s="6" t="s">
        <v>4</v>
      </c>
      <c r="K63" s="6" t="s">
        <v>20</v>
      </c>
      <c r="L63" s="6" t="s">
        <v>21</v>
      </c>
      <c r="M63" s="3"/>
    </row>
    <row r="64" spans="1:13" x14ac:dyDescent="0.25">
      <c r="A64" s="11"/>
      <c r="B64" s="10"/>
      <c r="C64" s="7"/>
      <c r="D64" s="7"/>
      <c r="E64" s="7"/>
      <c r="F64" s="6"/>
      <c r="G64" s="8"/>
      <c r="H64" s="7"/>
      <c r="I64" s="5"/>
      <c r="J64" s="6"/>
      <c r="K64" s="6"/>
      <c r="L64" s="6"/>
      <c r="M64" s="3"/>
    </row>
    <row r="65" spans="1:13" x14ac:dyDescent="0.25">
      <c r="A65" s="12"/>
      <c r="B65" s="7"/>
      <c r="C65" s="7"/>
      <c r="D65" s="7"/>
      <c r="E65" s="7"/>
      <c r="F65" s="7"/>
      <c r="G65" s="7"/>
      <c r="H65" s="7"/>
      <c r="I65" s="12"/>
      <c r="J65" s="7"/>
      <c r="K65" s="7"/>
      <c r="L65" s="7"/>
      <c r="M65" s="3"/>
    </row>
    <row r="66" spans="1:13" x14ac:dyDescent="0.25">
      <c r="A66" s="6" t="s">
        <v>22</v>
      </c>
      <c r="B66" s="6" t="s">
        <v>4</v>
      </c>
      <c r="C66" s="6" t="s">
        <v>22</v>
      </c>
      <c r="D66" s="6" t="s">
        <v>23</v>
      </c>
      <c r="E66" s="6" t="s">
        <v>23</v>
      </c>
      <c r="F66" s="6" t="s">
        <v>24</v>
      </c>
      <c r="G66" s="6" t="s">
        <v>75</v>
      </c>
      <c r="H66" s="6" t="s">
        <v>76</v>
      </c>
      <c r="I66" s="5" t="s">
        <v>77</v>
      </c>
      <c r="J66" s="6" t="s">
        <v>76</v>
      </c>
      <c r="K66" s="6" t="s">
        <v>78</v>
      </c>
      <c r="L66" s="6" t="s">
        <v>29</v>
      </c>
      <c r="M66" s="3"/>
    </row>
    <row r="67" spans="1:13" x14ac:dyDescent="0.25">
      <c r="A67" s="6" t="s">
        <v>30</v>
      </c>
      <c r="B67" s="6" t="s">
        <v>4</v>
      </c>
      <c r="C67" s="6" t="s">
        <v>31</v>
      </c>
      <c r="D67" s="6" t="s">
        <v>32</v>
      </c>
      <c r="E67" s="6" t="s">
        <v>29</v>
      </c>
      <c r="F67" s="6" t="s">
        <v>79</v>
      </c>
      <c r="G67" s="6" t="s">
        <v>80</v>
      </c>
      <c r="H67" s="6" t="s">
        <v>80</v>
      </c>
      <c r="I67" s="5" t="s">
        <v>35</v>
      </c>
      <c r="J67" s="7"/>
      <c r="K67" s="7"/>
      <c r="L67" s="6" t="s">
        <v>38</v>
      </c>
      <c r="M67" s="3"/>
    </row>
    <row r="68" spans="1:13" x14ac:dyDescent="0.25">
      <c r="A68" s="6"/>
      <c r="B68" s="6" t="s">
        <v>4</v>
      </c>
      <c r="C68" s="6"/>
      <c r="D68" s="6"/>
      <c r="E68" s="6"/>
      <c r="F68" s="6"/>
      <c r="G68" s="6"/>
      <c r="H68" s="6"/>
      <c r="I68" s="5"/>
      <c r="J68" s="7"/>
      <c r="K68" s="7"/>
      <c r="L68" s="6"/>
      <c r="M68" s="3"/>
    </row>
    <row r="69" spans="1:13" x14ac:dyDescent="0.25">
      <c r="A69" s="12" t="s">
        <v>81</v>
      </c>
      <c r="B69" s="7" t="s">
        <v>4</v>
      </c>
      <c r="C69" s="7" t="s">
        <v>82</v>
      </c>
      <c r="D69" s="7">
        <v>2</v>
      </c>
      <c r="E69" s="7">
        <v>9200</v>
      </c>
      <c r="F69" s="7">
        <v>14503.2</v>
      </c>
      <c r="G69" s="7">
        <v>0</v>
      </c>
      <c r="H69" s="7">
        <v>0</v>
      </c>
      <c r="I69" s="12">
        <f t="shared" ref="I69:I74" si="5">IF(D69=1,($G$1-F69)+(G69),IF(D69=2,($G$1-F69)+(G69),IF(D69=3,($G$1-F69)+(G69),IF(D69=4,($G$1-F69)+(G69),IF(D69=5,($G$4-F69)+(G69),IF(D69=6,"","   n/a"))))))</f>
        <v>2396</v>
      </c>
      <c r="J69" s="7">
        <f t="shared" ref="J69:J74" si="6">IF(D69=1,($G$1-F69)+(H69),IF(D69=5,($G$4-F69)+(H69),IF(D69=2,($G$1-F69)+(H69),IF(D69=4,($G$1-F69)+(H69),IF(D69=3,($G$1-F69)+(H69),IF(D69=6,"","         n/a"))))))</f>
        <v>2396</v>
      </c>
      <c r="K69" s="7">
        <f t="shared" ref="K69:K74" si="7">IF(D69=1,(E69+F69)-(H69),IF(D69=5,(E69+F69)-(H69),IF(D69=4,(E69+F69)-(H69),IF(D69=2,(E69+F69)-(G69),IF(E69=3,"","           O/C")))))</f>
        <v>23703.200000000001</v>
      </c>
      <c r="L69" s="14">
        <f t="shared" ref="L69:L74" si="8">IF(D69=1,(E69-H69)-($G$1-F69),IF(D69=5,(E69-H69)-($G$4-F69),IF(D69=4,(E69-H69)-($G$1-F69),IF(D69=2,(E69-I69),IF($D$7=3,0,"           O/C")))))</f>
        <v>6804</v>
      </c>
      <c r="M69" s="3"/>
    </row>
    <row r="70" spans="1:13" x14ac:dyDescent="0.25">
      <c r="A70" s="12" t="s">
        <v>83</v>
      </c>
      <c r="B70" s="7" t="s">
        <v>4</v>
      </c>
      <c r="C70" s="7" t="s">
        <v>84</v>
      </c>
      <c r="D70" s="7">
        <v>2</v>
      </c>
      <c r="E70" s="7">
        <v>14900</v>
      </c>
      <c r="F70" s="7">
        <v>14503.2</v>
      </c>
      <c r="G70" s="7">
        <v>9193.2000000000007</v>
      </c>
      <c r="H70" s="7">
        <v>0</v>
      </c>
      <c r="I70" s="12">
        <f t="shared" si="5"/>
        <v>11589.2</v>
      </c>
      <c r="J70" s="7">
        <f t="shared" si="6"/>
        <v>2396</v>
      </c>
      <c r="K70" s="7">
        <f t="shared" si="7"/>
        <v>20210</v>
      </c>
      <c r="L70" s="14">
        <f t="shared" si="8"/>
        <v>3310.7999999999993</v>
      </c>
      <c r="M70" s="3"/>
    </row>
    <row r="71" spans="1:13" x14ac:dyDescent="0.25">
      <c r="A71" s="12" t="s">
        <v>85</v>
      </c>
      <c r="B71" s="7" t="s">
        <v>4</v>
      </c>
      <c r="C71" s="7" t="s">
        <v>86</v>
      </c>
      <c r="D71" s="7">
        <v>2</v>
      </c>
      <c r="E71" s="7">
        <v>20000</v>
      </c>
      <c r="F71" s="7">
        <v>14503.2</v>
      </c>
      <c r="G71" s="7">
        <v>0</v>
      </c>
      <c r="H71" s="7">
        <v>0</v>
      </c>
      <c r="I71" s="12">
        <f t="shared" si="5"/>
        <v>2396</v>
      </c>
      <c r="J71" s="7">
        <f t="shared" si="6"/>
        <v>2396</v>
      </c>
      <c r="K71" s="7">
        <f t="shared" si="7"/>
        <v>34503.199999999997</v>
      </c>
      <c r="L71" s="14">
        <f t="shared" si="8"/>
        <v>17604</v>
      </c>
      <c r="M71" s="3"/>
    </row>
    <row r="72" spans="1:13" x14ac:dyDescent="0.25">
      <c r="A72" s="12" t="s">
        <v>87</v>
      </c>
      <c r="B72" s="7" t="s">
        <v>4</v>
      </c>
      <c r="C72" s="7" t="s">
        <v>88</v>
      </c>
      <c r="D72" s="7">
        <v>2</v>
      </c>
      <c r="E72" s="7">
        <v>17500</v>
      </c>
      <c r="F72" s="7">
        <v>14503.2</v>
      </c>
      <c r="G72" s="14">
        <v>9210</v>
      </c>
      <c r="H72" s="7">
        <v>0</v>
      </c>
      <c r="I72" s="12">
        <f t="shared" si="5"/>
        <v>11606</v>
      </c>
      <c r="J72" s="7">
        <f t="shared" si="6"/>
        <v>2396</v>
      </c>
      <c r="K72" s="7">
        <f t="shared" si="7"/>
        <v>22793.200000000001</v>
      </c>
      <c r="L72" s="14">
        <f t="shared" si="8"/>
        <v>5894</v>
      </c>
      <c r="M72" s="3"/>
    </row>
    <row r="73" spans="1:13" x14ac:dyDescent="0.25">
      <c r="A73" s="12" t="s">
        <v>89</v>
      </c>
      <c r="B73" s="7" t="s">
        <v>4</v>
      </c>
      <c r="C73" s="7" t="s">
        <v>90</v>
      </c>
      <c r="D73" s="7">
        <v>2</v>
      </c>
      <c r="E73" s="7">
        <v>19600</v>
      </c>
      <c r="F73" s="7">
        <v>14503.2</v>
      </c>
      <c r="G73" s="7">
        <v>0</v>
      </c>
      <c r="H73" s="7">
        <v>0</v>
      </c>
      <c r="I73" s="12">
        <f t="shared" si="5"/>
        <v>2396</v>
      </c>
      <c r="J73" s="7">
        <f t="shared" si="6"/>
        <v>2396</v>
      </c>
      <c r="K73" s="7">
        <f t="shared" si="7"/>
        <v>34103.199999999997</v>
      </c>
      <c r="L73" s="14">
        <f t="shared" si="8"/>
        <v>17204</v>
      </c>
      <c r="M73" s="3"/>
    </row>
    <row r="74" spans="1:13" x14ac:dyDescent="0.25">
      <c r="A74" s="12" t="s">
        <v>91</v>
      </c>
      <c r="B74" s="7" t="s">
        <v>4</v>
      </c>
      <c r="C74" s="7">
        <v>41004321</v>
      </c>
      <c r="D74" s="7">
        <v>2</v>
      </c>
      <c r="E74" s="7">
        <v>37000</v>
      </c>
      <c r="F74" s="7">
        <v>13817.7</v>
      </c>
      <c r="G74" s="7">
        <v>0</v>
      </c>
      <c r="H74" s="7">
        <v>0</v>
      </c>
      <c r="I74" s="12">
        <f t="shared" si="5"/>
        <v>3081.5</v>
      </c>
      <c r="J74" s="7">
        <f t="shared" si="6"/>
        <v>3081.5</v>
      </c>
      <c r="K74" s="7">
        <f t="shared" si="7"/>
        <v>50817.7</v>
      </c>
      <c r="L74" s="7">
        <f t="shared" si="8"/>
        <v>33918.5</v>
      </c>
      <c r="M74" s="3"/>
    </row>
    <row r="75" spans="1:13" x14ac:dyDescent="0.25">
      <c r="A75" s="12" t="s">
        <v>91</v>
      </c>
      <c r="B75" s="7" t="s">
        <v>4</v>
      </c>
      <c r="C75" s="7">
        <v>41004321</v>
      </c>
      <c r="D75" s="2">
        <v>2</v>
      </c>
      <c r="E75" s="2">
        <v>37000</v>
      </c>
      <c r="F75" s="2">
        <v>15955.4</v>
      </c>
      <c r="G75" s="2">
        <v>24004.400000000001</v>
      </c>
      <c r="H75" s="2">
        <v>0</v>
      </c>
      <c r="I75" s="1">
        <f>IF(D75=1,($G$1-F75)+(G75),IF(D75=2,($G$1-F75)+(G75),IF(D75=3,($G$1-F75)+(G75),IF(D75=4,($G$1-F75)+(G75),IF(D75=5,($G$4-F75)+(G75),IF(D75=6,"","   n/a"))))))</f>
        <v>24948.200000000004</v>
      </c>
      <c r="J75" s="2">
        <f>IF(D75=1,($G$1-F75)+(H75),IF(D75=5,($G$4-F75)+(H75),IF(D75=2,($G$1-F75)+(H75),IF(D75=4,($G$1-F75)+(H75),IF(D75=3,($G$1-F75)+(H75),IF(D75=6,"","         n/a"))))))</f>
        <v>943.80000000000109</v>
      </c>
      <c r="K75" s="2">
        <f>IF(D75=1,(E75+F75)-(H75),IF(D75=5,(E75+F75)-(H75),IF(D75=4,(E75+F75)-(H75),IF(D75=2,(E75+F75)-(G75),IF(E75=3,"","           O/C")))))</f>
        <v>28951</v>
      </c>
      <c r="L75" s="2">
        <f>IF(D75=1,(E75-H75)-($G$1-F75),IF(D75=5,(E75-H75)-($G$4-F75),IF(D75=4,(E75-H75)-($G$1-F75),IF(D75=2,(E75-I75),IF($D$7=3,0,"           O/C")))))</f>
        <v>12051.799999999996</v>
      </c>
      <c r="M75" s="3"/>
    </row>
    <row r="76" spans="1:13" x14ac:dyDescent="0.25">
      <c r="A76" s="12" t="s">
        <v>91</v>
      </c>
      <c r="B76" s="7" t="s">
        <v>4</v>
      </c>
      <c r="C76" s="7">
        <v>41004321</v>
      </c>
      <c r="D76" s="2">
        <v>2</v>
      </c>
      <c r="E76" s="2">
        <v>37000</v>
      </c>
      <c r="F76" s="2">
        <v>15955.4</v>
      </c>
      <c r="G76" s="2">
        <v>30926.400000000001</v>
      </c>
      <c r="H76" s="2">
        <v>0</v>
      </c>
      <c r="I76" s="1">
        <f>IF(D76=1,($G$1-F76)+(G76),IF(D76=2,($G$1-F76)+(G76),IF(D76=3,($G$1-F76)+(G76),IF(D76=4,($G$1-F76)+(G76),IF(D76=5,($G$4-F76)+(G76),IF(D76=6,"","   n/a"))))))</f>
        <v>31870.200000000004</v>
      </c>
      <c r="J76" s="2">
        <f>IF(D76=1,($G$1-F76)+(H76),IF(D76=5,($G$4-F76)+(H76),IF(D76=2,($G$1-F76)+(H76),IF(D76=4,($G$1-F76)+(H76),IF(D76=3,($G$1-F76)+(H76),IF(D76=6,"","         n/a"))))))</f>
        <v>943.80000000000109</v>
      </c>
      <c r="K76" s="2">
        <f>IF(D76=1,(E76+F76)-(H76),IF(D76=5,(E76+F76)-(H76),IF(D76=4,(E76+F76)-(H76),IF(D76=2,(E76+F76)-(G76),IF(E76=3,"","           O/C")))))</f>
        <v>22029</v>
      </c>
      <c r="L76" s="2">
        <f>IF(D76=1,(E76-H76)-($G$1-F76),IF(D76=5,(E76-H76)-($G$4-F76),IF(D76=4,(E76-H76)-($G$1-F76),IF(D76=2,(E76-I76),IF($D$7=3,0,"           O/C")))))</f>
        <v>5129.7999999999956</v>
      </c>
      <c r="M76" s="3"/>
    </row>
    <row r="77" spans="1:13" x14ac:dyDescent="0.25">
      <c r="A77" s="12" t="s">
        <v>92</v>
      </c>
      <c r="B77" s="7" t="s">
        <v>4</v>
      </c>
      <c r="C77" s="7" t="s">
        <v>93</v>
      </c>
      <c r="D77" s="7">
        <v>2</v>
      </c>
      <c r="E77" s="7" t="s">
        <v>94</v>
      </c>
      <c r="F77" s="13">
        <v>38808</v>
      </c>
      <c r="G77" s="13">
        <v>36982</v>
      </c>
      <c r="H77" s="7">
        <v>0</v>
      </c>
      <c r="I77" s="12" t="s">
        <v>4</v>
      </c>
      <c r="J77" s="7" t="s">
        <v>4</v>
      </c>
      <c r="K77" s="13">
        <v>40634</v>
      </c>
      <c r="L77" s="7" t="s">
        <v>4</v>
      </c>
      <c r="M77" s="3"/>
    </row>
    <row r="78" spans="1:13" x14ac:dyDescent="0.25">
      <c r="A78" s="12" t="s">
        <v>92</v>
      </c>
      <c r="B78" s="7" t="s">
        <v>4</v>
      </c>
      <c r="C78" s="7" t="s">
        <v>93</v>
      </c>
      <c r="D78" s="7">
        <v>2</v>
      </c>
      <c r="E78" s="7" t="s">
        <v>94</v>
      </c>
      <c r="F78" s="13">
        <v>39448</v>
      </c>
      <c r="G78" s="13">
        <v>38534</v>
      </c>
      <c r="H78" s="7">
        <v>0</v>
      </c>
      <c r="I78" s="12" t="s">
        <v>4</v>
      </c>
      <c r="J78" s="7" t="s">
        <v>4</v>
      </c>
      <c r="K78" s="13">
        <v>42186</v>
      </c>
      <c r="L78" s="7" t="s">
        <v>4</v>
      </c>
      <c r="M78" s="3"/>
    </row>
    <row r="79" spans="1:13" x14ac:dyDescent="0.25">
      <c r="A79" s="12" t="s">
        <v>92</v>
      </c>
      <c r="B79" s="7" t="s">
        <v>4</v>
      </c>
      <c r="C79" s="7" t="s">
        <v>93</v>
      </c>
      <c r="D79" s="7">
        <v>2</v>
      </c>
      <c r="E79" s="7" t="s">
        <v>94</v>
      </c>
      <c r="F79" s="13">
        <v>39934</v>
      </c>
      <c r="G79" s="13">
        <v>38626</v>
      </c>
      <c r="H79" s="7">
        <v>0</v>
      </c>
      <c r="I79" s="12" t="s">
        <v>4</v>
      </c>
      <c r="J79" s="7" t="s">
        <v>4</v>
      </c>
      <c r="K79" s="13">
        <v>42278</v>
      </c>
      <c r="L79" s="7" t="s">
        <v>4</v>
      </c>
      <c r="M79" s="3"/>
    </row>
    <row r="80" spans="1:13" x14ac:dyDescent="0.25">
      <c r="A80" s="12" t="s">
        <v>92</v>
      </c>
      <c r="B80" s="7" t="s">
        <v>4</v>
      </c>
      <c r="C80" s="7" t="s">
        <v>93</v>
      </c>
      <c r="D80" s="7">
        <v>2</v>
      </c>
      <c r="E80" s="7" t="s">
        <v>94</v>
      </c>
      <c r="F80" s="13">
        <v>38930</v>
      </c>
      <c r="G80" s="13">
        <v>36739</v>
      </c>
      <c r="H80" s="7">
        <v>0</v>
      </c>
      <c r="I80" s="12" t="s">
        <v>4</v>
      </c>
      <c r="J80" s="7" t="s">
        <v>4</v>
      </c>
      <c r="K80" s="13">
        <v>40391</v>
      </c>
      <c r="L80" s="7" t="s">
        <v>4</v>
      </c>
      <c r="M80" s="3"/>
    </row>
    <row r="81" spans="1:13" x14ac:dyDescent="0.25">
      <c r="A81" s="12" t="s">
        <v>95</v>
      </c>
      <c r="B81" s="7" t="s">
        <v>4</v>
      </c>
      <c r="C81" s="7" t="s">
        <v>96</v>
      </c>
      <c r="D81" s="7">
        <v>2</v>
      </c>
      <c r="E81" s="7" t="s">
        <v>97</v>
      </c>
      <c r="F81" s="13">
        <v>39142</v>
      </c>
      <c r="G81" s="13">
        <v>38777</v>
      </c>
      <c r="H81" s="7">
        <v>0</v>
      </c>
      <c r="I81" s="12" t="s">
        <v>4</v>
      </c>
      <c r="J81" s="7" t="s">
        <v>4</v>
      </c>
      <c r="K81" s="13">
        <v>40603</v>
      </c>
      <c r="L81" s="7" t="s">
        <v>4</v>
      </c>
      <c r="M81" s="3"/>
    </row>
    <row r="82" spans="1:13" x14ac:dyDescent="0.25">
      <c r="A82" s="12" t="s">
        <v>95</v>
      </c>
      <c r="B82" s="7" t="s">
        <v>4</v>
      </c>
      <c r="C82" s="7" t="s">
        <v>96</v>
      </c>
      <c r="D82" s="7">
        <v>2</v>
      </c>
      <c r="E82" s="7" t="s">
        <v>97</v>
      </c>
      <c r="F82" s="13">
        <v>39448</v>
      </c>
      <c r="G82" s="13">
        <v>39203</v>
      </c>
      <c r="H82" s="7">
        <v>0</v>
      </c>
      <c r="I82" s="12" t="s">
        <v>4</v>
      </c>
      <c r="J82" s="7" t="s">
        <v>4</v>
      </c>
      <c r="K82" s="13">
        <v>41030</v>
      </c>
      <c r="L82" s="7" t="s">
        <v>4</v>
      </c>
      <c r="M82" s="3"/>
    </row>
    <row r="83" spans="1:13" x14ac:dyDescent="0.25">
      <c r="A83" s="12" t="s">
        <v>95</v>
      </c>
      <c r="B83" s="7" t="s">
        <v>4</v>
      </c>
      <c r="C83" s="7" t="s">
        <v>96</v>
      </c>
      <c r="D83" s="7">
        <v>2</v>
      </c>
      <c r="E83" s="7" t="s">
        <v>97</v>
      </c>
      <c r="F83" s="13">
        <v>39142</v>
      </c>
      <c r="G83" s="13">
        <v>38777</v>
      </c>
      <c r="H83" s="7">
        <v>0</v>
      </c>
      <c r="I83" s="12" t="s">
        <v>4</v>
      </c>
      <c r="J83" s="7" t="s">
        <v>4</v>
      </c>
      <c r="K83" s="13">
        <v>40603</v>
      </c>
      <c r="L83" s="7" t="s">
        <v>4</v>
      </c>
      <c r="M83" s="3"/>
    </row>
    <row r="84" spans="1:13" x14ac:dyDescent="0.25">
      <c r="A84" s="12" t="s">
        <v>95</v>
      </c>
      <c r="B84" s="7" t="s">
        <v>4</v>
      </c>
      <c r="C84" s="7" t="s">
        <v>96</v>
      </c>
      <c r="D84" s="7">
        <v>2</v>
      </c>
      <c r="E84" s="7" t="s">
        <v>97</v>
      </c>
      <c r="F84" s="13">
        <v>38930</v>
      </c>
      <c r="G84" s="13">
        <v>38777</v>
      </c>
      <c r="H84" s="7">
        <v>0</v>
      </c>
      <c r="I84" s="12" t="s">
        <v>4</v>
      </c>
      <c r="J84" s="7" t="s">
        <v>4</v>
      </c>
      <c r="K84" s="13">
        <v>40603</v>
      </c>
      <c r="L84" s="7" t="s">
        <v>4</v>
      </c>
      <c r="M84" s="3"/>
    </row>
    <row r="85" spans="1:13" x14ac:dyDescent="0.25">
      <c r="A85" s="12" t="s">
        <v>98</v>
      </c>
      <c r="B85" s="15" t="s">
        <v>4</v>
      </c>
      <c r="C85" s="7" t="s">
        <v>99</v>
      </c>
      <c r="D85" s="7">
        <v>2</v>
      </c>
      <c r="E85" s="7" t="s">
        <v>94</v>
      </c>
      <c r="F85" s="13">
        <v>39965</v>
      </c>
      <c r="G85" s="13">
        <v>39539</v>
      </c>
      <c r="H85" s="7">
        <v>0</v>
      </c>
      <c r="I85" s="12" t="s">
        <v>4</v>
      </c>
      <c r="J85" s="7" t="s">
        <v>4</v>
      </c>
      <c r="K85" s="13">
        <v>43922</v>
      </c>
      <c r="L85" s="7" t="s">
        <v>4</v>
      </c>
      <c r="M85" s="3"/>
    </row>
    <row r="86" spans="1:13" x14ac:dyDescent="0.25">
      <c r="A86" s="12" t="s">
        <v>98</v>
      </c>
      <c r="B86" s="15" t="s">
        <v>4</v>
      </c>
      <c r="C86" s="7" t="s">
        <v>99</v>
      </c>
      <c r="D86" s="7">
        <v>2</v>
      </c>
      <c r="E86" s="7" t="s">
        <v>94</v>
      </c>
      <c r="F86" s="13">
        <v>39965</v>
      </c>
      <c r="G86" s="13">
        <v>39539</v>
      </c>
      <c r="H86" s="7">
        <v>0</v>
      </c>
      <c r="I86" s="12" t="s">
        <v>4</v>
      </c>
      <c r="J86" s="7" t="s">
        <v>4</v>
      </c>
      <c r="K86" s="13">
        <v>43922</v>
      </c>
      <c r="L86" s="7" t="s">
        <v>4</v>
      </c>
      <c r="M86" s="3"/>
    </row>
    <row r="87" spans="1:13" x14ac:dyDescent="0.25">
      <c r="A87" s="12" t="s">
        <v>98</v>
      </c>
      <c r="B87" s="15" t="s">
        <v>4</v>
      </c>
      <c r="C87" s="7" t="s">
        <v>100</v>
      </c>
      <c r="D87" s="7">
        <v>2</v>
      </c>
      <c r="E87" s="7" t="s">
        <v>94</v>
      </c>
      <c r="F87" s="13">
        <v>38961</v>
      </c>
      <c r="G87" s="13">
        <v>39142</v>
      </c>
      <c r="H87" s="7">
        <v>0</v>
      </c>
      <c r="I87" s="12" t="s">
        <v>4</v>
      </c>
      <c r="J87" s="7" t="s">
        <v>4</v>
      </c>
      <c r="K87" s="13">
        <v>42795</v>
      </c>
      <c r="L87" s="7" t="s">
        <v>4</v>
      </c>
      <c r="M87" s="3"/>
    </row>
    <row r="88" spans="1:13" x14ac:dyDescent="0.25">
      <c r="A88" s="12" t="s">
        <v>98</v>
      </c>
      <c r="B88" s="15" t="s">
        <v>4</v>
      </c>
      <c r="C88" s="7" t="s">
        <v>100</v>
      </c>
      <c r="D88" s="7">
        <v>2</v>
      </c>
      <c r="E88" s="7" t="s">
        <v>94</v>
      </c>
      <c r="F88" s="13">
        <v>38961</v>
      </c>
      <c r="G88" s="13">
        <v>39142</v>
      </c>
      <c r="H88" s="7">
        <v>0</v>
      </c>
      <c r="I88" s="12" t="s">
        <v>4</v>
      </c>
      <c r="J88" s="7" t="s">
        <v>4</v>
      </c>
      <c r="K88" s="13">
        <v>42795</v>
      </c>
      <c r="L88" s="7" t="s">
        <v>4</v>
      </c>
      <c r="M88" s="3"/>
    </row>
    <row r="89" spans="1:13" x14ac:dyDescent="0.25">
      <c r="A89" s="1" t="s">
        <v>101</v>
      </c>
      <c r="B89" s="2" t="s">
        <v>4</v>
      </c>
      <c r="C89" s="2">
        <v>760232</v>
      </c>
      <c r="D89" s="2">
        <v>2</v>
      </c>
      <c r="E89" s="7" t="s">
        <v>102</v>
      </c>
      <c r="F89" s="13">
        <v>39569</v>
      </c>
      <c r="G89" s="13">
        <v>34790</v>
      </c>
      <c r="H89" s="2">
        <v>0</v>
      </c>
      <c r="I89" s="16" t="s">
        <v>4</v>
      </c>
      <c r="J89" s="17" t="s">
        <v>4</v>
      </c>
      <c r="K89" s="13">
        <v>40269</v>
      </c>
      <c r="L89" s="17" t="s">
        <v>4</v>
      </c>
      <c r="M89" s="3"/>
    </row>
    <row r="90" spans="1:13" x14ac:dyDescent="0.25">
      <c r="A90" s="1" t="s">
        <v>103</v>
      </c>
      <c r="B90" s="2" t="s">
        <v>4</v>
      </c>
      <c r="C90" s="2" t="s">
        <v>104</v>
      </c>
      <c r="D90" s="2">
        <v>2</v>
      </c>
      <c r="E90" s="2">
        <v>29000</v>
      </c>
      <c r="F90" s="2">
        <v>13032.9</v>
      </c>
      <c r="G90" s="17">
        <v>0</v>
      </c>
      <c r="H90" s="2">
        <v>0</v>
      </c>
      <c r="I90" s="16">
        <f t="shared" ref="I90:I96" si="9">IF(D90=1,($G$1-F90)+(G90),IF(D90=2,($G$1-F90)+(G90),IF(D90=3,($G$1-F90)+(G90),IF(D90=4,($G$1-F90)+(G90),IF(D90=5,($G$4-F90)+(G90),IF(D90=6,"","   n/a"))))))</f>
        <v>3866.3000000000011</v>
      </c>
      <c r="J90" s="17">
        <f t="shared" ref="J90:J96" si="10">IF(D90=1,($G$1-F90)+(H90),IF(D90=5,($G$4-F90)+(H90),IF(D90=2,($G$1-F90)+(H90),IF(D90=4,($G$1-F90)+(H90),IF(D90=3,($G$1-F90)+(H90),IF(D90=6,"","         n/a"))))))</f>
        <v>3866.3000000000011</v>
      </c>
      <c r="K90" s="17">
        <f t="shared" ref="K90:K96" si="11">IF(D90=1,(E90+F90)-(H90),IF(D90=5,(E90+F90)-(H90),IF(D90=4,(E90+F90)-(H90),IF(D90=2,(E90+F90)-(G90),IF(E90=3,"","           O/C")))))</f>
        <v>42032.9</v>
      </c>
      <c r="L90" s="17">
        <f t="shared" ref="L90:L96" si="12">IF(D90=1,(E90-H90)-($G$1-F90),IF(D90=5,(E90-H90)-($G$4-F90),IF(D90=4,(E90-H90)-($G$1-F90),IF(D90=2,(E90-I90),IF($D$7=3,0,"           O/C")))))</f>
        <v>25133.699999999997</v>
      </c>
      <c r="M90" s="3"/>
    </row>
    <row r="91" spans="1:13" x14ac:dyDescent="0.25">
      <c r="A91" s="1" t="s">
        <v>103</v>
      </c>
      <c r="B91" s="2" t="s">
        <v>4</v>
      </c>
      <c r="C91" s="2" t="s">
        <v>105</v>
      </c>
      <c r="D91" s="2">
        <v>2</v>
      </c>
      <c r="E91" s="2">
        <v>29000</v>
      </c>
      <c r="F91" s="2">
        <v>13032.9</v>
      </c>
      <c r="G91" s="17">
        <v>0</v>
      </c>
      <c r="H91" s="2">
        <v>0</v>
      </c>
      <c r="I91" s="16">
        <f t="shared" si="9"/>
        <v>3866.3000000000011</v>
      </c>
      <c r="J91" s="17">
        <f t="shared" si="10"/>
        <v>3866.3000000000011</v>
      </c>
      <c r="K91" s="17">
        <f t="shared" si="11"/>
        <v>42032.9</v>
      </c>
      <c r="L91" s="17">
        <f t="shared" si="12"/>
        <v>25133.699999999997</v>
      </c>
      <c r="M91" s="3"/>
    </row>
    <row r="92" spans="1:13" x14ac:dyDescent="0.25">
      <c r="A92" s="1" t="s">
        <v>106</v>
      </c>
      <c r="B92" s="2" t="s">
        <v>4</v>
      </c>
      <c r="C92" s="2" t="s">
        <v>107</v>
      </c>
      <c r="D92" s="2">
        <v>2</v>
      </c>
      <c r="E92" s="2">
        <v>29000</v>
      </c>
      <c r="F92" s="2">
        <v>13032.9</v>
      </c>
      <c r="G92" s="17">
        <v>0</v>
      </c>
      <c r="H92" s="2">
        <v>0</v>
      </c>
      <c r="I92" s="16">
        <f t="shared" si="9"/>
        <v>3866.3000000000011</v>
      </c>
      <c r="J92" s="17">
        <f t="shared" si="10"/>
        <v>3866.3000000000011</v>
      </c>
      <c r="K92" s="17">
        <f t="shared" si="11"/>
        <v>42032.9</v>
      </c>
      <c r="L92" s="17">
        <f t="shared" si="12"/>
        <v>25133.699999999997</v>
      </c>
      <c r="M92" s="3"/>
    </row>
    <row r="93" spans="1:13" x14ac:dyDescent="0.25">
      <c r="A93" s="1" t="s">
        <v>108</v>
      </c>
      <c r="B93" s="2" t="s">
        <v>4</v>
      </c>
      <c r="C93" s="2" t="s">
        <v>109</v>
      </c>
      <c r="D93" s="2">
        <v>2</v>
      </c>
      <c r="E93" s="2">
        <v>29000</v>
      </c>
      <c r="F93" s="2">
        <v>13032.9</v>
      </c>
      <c r="G93" s="17">
        <v>0</v>
      </c>
      <c r="H93" s="2">
        <v>0</v>
      </c>
      <c r="I93" s="16">
        <f t="shared" si="9"/>
        <v>3866.3000000000011</v>
      </c>
      <c r="J93" s="17">
        <f t="shared" si="10"/>
        <v>3866.3000000000011</v>
      </c>
      <c r="K93" s="17">
        <f t="shared" si="11"/>
        <v>42032.9</v>
      </c>
      <c r="L93" s="17">
        <f t="shared" si="12"/>
        <v>25133.699999999997</v>
      </c>
      <c r="M93" s="3"/>
    </row>
    <row r="94" spans="1:13" x14ac:dyDescent="0.25">
      <c r="A94" s="1" t="s">
        <v>110</v>
      </c>
      <c r="B94" s="2" t="s">
        <v>4</v>
      </c>
      <c r="C94" s="2" t="s">
        <v>111</v>
      </c>
      <c r="D94" s="2">
        <v>2</v>
      </c>
      <c r="E94" s="2">
        <v>13300</v>
      </c>
      <c r="F94" s="2">
        <v>13295.5</v>
      </c>
      <c r="G94" s="17">
        <v>0</v>
      </c>
      <c r="H94" s="2">
        <v>0</v>
      </c>
      <c r="I94" s="16">
        <f t="shared" si="9"/>
        <v>3603.7000000000007</v>
      </c>
      <c r="J94" s="17">
        <f t="shared" si="10"/>
        <v>3603.7000000000007</v>
      </c>
      <c r="K94" s="17">
        <f t="shared" si="11"/>
        <v>26595.5</v>
      </c>
      <c r="L94" s="17">
        <f t="shared" si="12"/>
        <v>9696.2999999999993</v>
      </c>
      <c r="M94" s="3"/>
    </row>
    <row r="95" spans="1:13" x14ac:dyDescent="0.25">
      <c r="A95" s="1" t="s">
        <v>112</v>
      </c>
      <c r="B95" s="2" t="s">
        <v>4</v>
      </c>
      <c r="C95" s="2" t="s">
        <v>113</v>
      </c>
      <c r="D95" s="2">
        <v>2</v>
      </c>
      <c r="E95" s="2">
        <v>13300</v>
      </c>
      <c r="F95" s="2">
        <v>13295.5</v>
      </c>
      <c r="G95" s="17">
        <v>0</v>
      </c>
      <c r="H95" s="2">
        <v>0</v>
      </c>
      <c r="I95" s="16">
        <f t="shared" si="9"/>
        <v>3603.7000000000007</v>
      </c>
      <c r="J95" s="17">
        <f t="shared" si="10"/>
        <v>3603.7000000000007</v>
      </c>
      <c r="K95" s="17">
        <f t="shared" si="11"/>
        <v>26595.5</v>
      </c>
      <c r="L95" s="17">
        <f t="shared" si="12"/>
        <v>9696.2999999999993</v>
      </c>
      <c r="M95" s="3"/>
    </row>
    <row r="96" spans="1:13" x14ac:dyDescent="0.25">
      <c r="A96" s="1" t="s">
        <v>114</v>
      </c>
      <c r="B96" s="2" t="s">
        <v>4</v>
      </c>
      <c r="C96" s="2">
        <v>760232</v>
      </c>
      <c r="D96" s="2">
        <v>2</v>
      </c>
      <c r="E96" s="2">
        <v>3000</v>
      </c>
      <c r="F96" s="2">
        <v>14324.4</v>
      </c>
      <c r="G96" s="17">
        <v>0</v>
      </c>
      <c r="H96" s="2">
        <v>0</v>
      </c>
      <c r="I96" s="16">
        <f t="shared" si="9"/>
        <v>2574.8000000000011</v>
      </c>
      <c r="J96" s="17">
        <f t="shared" si="10"/>
        <v>2574.8000000000011</v>
      </c>
      <c r="K96" s="17">
        <f t="shared" si="11"/>
        <v>17324.400000000001</v>
      </c>
      <c r="L96" s="17">
        <f t="shared" si="12"/>
        <v>425.19999999999891</v>
      </c>
      <c r="M96" s="3"/>
    </row>
    <row r="97" spans="1:13" x14ac:dyDescent="0.25">
      <c r="A97" s="1" t="s">
        <v>116</v>
      </c>
      <c r="B97" s="2" t="s">
        <v>4</v>
      </c>
      <c r="C97" s="2">
        <v>76032</v>
      </c>
      <c r="D97" s="2">
        <v>2</v>
      </c>
      <c r="E97" s="2" t="s">
        <v>117</v>
      </c>
      <c r="F97" s="18">
        <v>38322</v>
      </c>
      <c r="G97" s="13">
        <v>38322</v>
      </c>
      <c r="H97" s="2" t="s">
        <v>4</v>
      </c>
      <c r="I97" s="16" t="s">
        <v>4</v>
      </c>
      <c r="J97" s="17" t="s">
        <v>4</v>
      </c>
      <c r="K97" s="13">
        <v>43800</v>
      </c>
      <c r="L97" s="17" t="s">
        <v>4</v>
      </c>
      <c r="M97" s="3"/>
    </row>
    <row r="98" spans="1:13" x14ac:dyDescent="0.25">
      <c r="A98" s="1" t="s">
        <v>118</v>
      </c>
      <c r="B98" s="2" t="s">
        <v>4</v>
      </c>
      <c r="C98" s="2" t="s">
        <v>115</v>
      </c>
      <c r="D98" s="2">
        <v>2</v>
      </c>
      <c r="E98" s="2">
        <v>1500</v>
      </c>
      <c r="F98" s="2">
        <v>16231.6</v>
      </c>
      <c r="G98" s="17">
        <v>0</v>
      </c>
      <c r="H98" s="2">
        <v>0</v>
      </c>
      <c r="I98" s="16">
        <f>IF(D98=1,($G$1-F98)+(G98),IF(D98=2,($G$1-F98)+(G98),IF(D98=3,($G$1-F98)+(G98),IF(D98=4,($G$1-F98)+(G98),IF(D98=5,($G$4-F98)+(G98),IF(D98=6,"","   n/a"))))))</f>
        <v>667.60000000000036</v>
      </c>
      <c r="J98" s="17">
        <f>IF(D98=1,($G$1-F98)+(H98),IF(D98=5,($G$4-F98)+(H98),IF(D98=2,($G$1-F98)+(H98),IF(D98=4,($G$1-F98)+(H98),IF(D98=3,($G$1-F98)+(H98),IF(D98=6,"","         n/a"))))))</f>
        <v>667.60000000000036</v>
      </c>
      <c r="K98" s="17">
        <f>IF(D98=1,(E98+F98)-(H98),IF(D98=5,(E98+F98)-(H98),IF(D98=4,(E98+F98)-(H98),IF(D98=2,(E98+F98)-(G98),IF(E98=3,"","           O/C")))))</f>
        <v>17731.599999999999</v>
      </c>
      <c r="L98" s="17">
        <f>IF(D98=1,(E98-H98)-($G$1-F98),IF(D98=5,(E98-H98)-($G$4-F98),IF(D98=4,(E98-H98)-($G$1-F98),IF(D98=2,(E98-I98),IF($D$7=3,0,"           O/C")))))</f>
        <v>832.39999999999964</v>
      </c>
      <c r="M98" s="3"/>
    </row>
    <row r="99" spans="1:13" x14ac:dyDescent="0.25">
      <c r="A99" s="1" t="s">
        <v>119</v>
      </c>
      <c r="B99" s="2" t="s">
        <v>162</v>
      </c>
      <c r="C99" s="2" t="s">
        <v>115</v>
      </c>
      <c r="D99" s="2">
        <v>2</v>
      </c>
      <c r="E99" s="2" t="s">
        <v>120</v>
      </c>
      <c r="F99" s="18">
        <v>39661</v>
      </c>
      <c r="G99" s="13">
        <v>39661</v>
      </c>
      <c r="H99" s="2" t="s">
        <v>4</v>
      </c>
      <c r="I99" s="16" t="s">
        <v>4</v>
      </c>
      <c r="J99" s="17" t="s">
        <v>4</v>
      </c>
      <c r="K99" s="13">
        <v>40756</v>
      </c>
      <c r="L99" s="17" t="s">
        <v>4</v>
      </c>
      <c r="M99" s="3"/>
    </row>
    <row r="100" spans="1:13" x14ac:dyDescent="0.25">
      <c r="A100" s="12" t="s">
        <v>121</v>
      </c>
      <c r="B100" s="7" t="s">
        <v>4</v>
      </c>
      <c r="C100" s="7" t="s">
        <v>115</v>
      </c>
      <c r="D100" s="7">
        <v>2</v>
      </c>
      <c r="E100" s="7" t="s">
        <v>122</v>
      </c>
      <c r="F100" s="13">
        <v>38047</v>
      </c>
      <c r="G100" s="13">
        <v>38047</v>
      </c>
      <c r="H100" s="7">
        <v>0</v>
      </c>
      <c r="I100" s="12" t="s">
        <v>4</v>
      </c>
      <c r="J100" s="7" t="s">
        <v>4</v>
      </c>
      <c r="K100" s="13">
        <v>40238</v>
      </c>
      <c r="L100" s="7" t="s">
        <v>4</v>
      </c>
      <c r="M100" s="3"/>
    </row>
    <row r="101" spans="1:13" x14ac:dyDescent="0.25">
      <c r="A101" s="12" t="s">
        <v>123</v>
      </c>
      <c r="B101" s="7" t="s">
        <v>4</v>
      </c>
      <c r="C101" s="7" t="s">
        <v>115</v>
      </c>
      <c r="D101" s="7">
        <v>2</v>
      </c>
      <c r="E101" s="7" t="s">
        <v>122</v>
      </c>
      <c r="F101" s="13">
        <v>39417</v>
      </c>
      <c r="G101" s="13">
        <v>39417</v>
      </c>
      <c r="H101" s="7">
        <v>0</v>
      </c>
      <c r="I101" s="12" t="s">
        <v>4</v>
      </c>
      <c r="J101" s="7" t="s">
        <v>4</v>
      </c>
      <c r="K101" s="13">
        <v>41609</v>
      </c>
      <c r="L101" s="7" t="s">
        <v>4</v>
      </c>
      <c r="M101" s="3"/>
    </row>
    <row r="102" spans="1:13" x14ac:dyDescent="0.25">
      <c r="A102" s="12"/>
      <c r="B102" s="7" t="s">
        <v>4</v>
      </c>
      <c r="C102" s="7"/>
      <c r="D102" s="7"/>
      <c r="E102" s="7"/>
      <c r="F102" s="7"/>
      <c r="G102" s="14"/>
      <c r="H102" s="7"/>
      <c r="I102" s="19"/>
      <c r="J102" s="14"/>
      <c r="K102" s="14"/>
      <c r="L102" s="14"/>
      <c r="M102" s="3"/>
    </row>
    <row r="103" spans="1:13" x14ac:dyDescent="0.25">
      <c r="A103" s="12"/>
      <c r="B103" s="7"/>
      <c r="C103" s="7"/>
      <c r="D103" s="7"/>
      <c r="E103" s="7"/>
      <c r="F103" s="7"/>
      <c r="G103" s="14"/>
      <c r="H103" s="7"/>
      <c r="I103" s="19"/>
      <c r="J103" s="14"/>
      <c r="K103" s="14"/>
      <c r="L103" s="14"/>
      <c r="M103" s="3"/>
    </row>
    <row r="104" spans="1:13" x14ac:dyDescent="0.25">
      <c r="A104" s="1"/>
      <c r="B104" s="2"/>
      <c r="C104" s="2"/>
      <c r="D104" s="2"/>
      <c r="E104" s="2"/>
      <c r="F104" s="2"/>
      <c r="G104" s="2"/>
      <c r="H104" s="2"/>
      <c r="I104" s="1"/>
      <c r="J104" s="2"/>
      <c r="K104" s="2"/>
      <c r="L104" s="2"/>
      <c r="M104" s="3"/>
    </row>
    <row r="105" spans="1:13" x14ac:dyDescent="0.25">
      <c r="A105" s="5" t="s">
        <v>0</v>
      </c>
      <c r="B105" s="6" t="s">
        <v>1</v>
      </c>
      <c r="C105" s="6" t="s">
        <v>2</v>
      </c>
      <c r="D105" s="6" t="s">
        <v>3</v>
      </c>
      <c r="E105" s="7" t="s">
        <v>4</v>
      </c>
      <c r="F105" s="6" t="s">
        <v>5</v>
      </c>
      <c r="G105" s="8">
        <v>16899.2</v>
      </c>
      <c r="H105" s="7"/>
      <c r="I105" s="9" t="s">
        <v>6</v>
      </c>
      <c r="J105" s="6" t="s">
        <v>4</v>
      </c>
      <c r="K105" s="6" t="s">
        <v>7</v>
      </c>
      <c r="L105" s="6" t="s">
        <v>8</v>
      </c>
      <c r="M105" s="3"/>
    </row>
    <row r="106" spans="1:13" x14ac:dyDescent="0.25">
      <c r="A106" s="5" t="s">
        <v>9</v>
      </c>
      <c r="B106" s="6">
        <v>1982</v>
      </c>
      <c r="C106" s="6" t="s">
        <v>4</v>
      </c>
      <c r="D106" s="7"/>
      <c r="E106" s="7"/>
      <c r="F106" s="6" t="s">
        <v>10</v>
      </c>
      <c r="G106" s="6">
        <v>0</v>
      </c>
      <c r="H106" s="6" t="s">
        <v>11</v>
      </c>
      <c r="I106" s="5"/>
      <c r="J106" s="6" t="s">
        <v>4</v>
      </c>
      <c r="K106" s="6" t="s">
        <v>124</v>
      </c>
      <c r="L106" s="6" t="s">
        <v>13</v>
      </c>
      <c r="M106" s="3"/>
    </row>
    <row r="107" spans="1:13" x14ac:dyDescent="0.25">
      <c r="A107" s="5" t="s">
        <v>14</v>
      </c>
      <c r="B107" s="6" t="s">
        <v>15</v>
      </c>
      <c r="C107" s="7"/>
      <c r="D107" s="7"/>
      <c r="E107" s="7"/>
      <c r="F107" s="6" t="s">
        <v>16</v>
      </c>
      <c r="G107" s="10" t="s">
        <v>4</v>
      </c>
      <c r="H107" s="7"/>
      <c r="I107" s="5"/>
      <c r="J107" s="6" t="s">
        <v>4</v>
      </c>
      <c r="K107" s="6" t="s">
        <v>17</v>
      </c>
      <c r="L107" s="6" t="s">
        <v>18</v>
      </c>
      <c r="M107" s="3"/>
    </row>
    <row r="108" spans="1:13" x14ac:dyDescent="0.25">
      <c r="A108" s="11" t="s">
        <v>4</v>
      </c>
      <c r="B108" s="10" t="s">
        <v>4</v>
      </c>
      <c r="C108" s="7"/>
      <c r="D108" s="7"/>
      <c r="E108" s="7"/>
      <c r="F108" s="6" t="s">
        <v>19</v>
      </c>
      <c r="G108" s="8">
        <v>16899.2</v>
      </c>
      <c r="H108" s="7"/>
      <c r="I108" s="5"/>
      <c r="J108" s="6" t="s">
        <v>4</v>
      </c>
      <c r="K108" s="6" t="s">
        <v>20</v>
      </c>
      <c r="L108" s="6" t="s">
        <v>21</v>
      </c>
      <c r="M108" s="3"/>
    </row>
    <row r="109" spans="1:13" x14ac:dyDescent="0.25">
      <c r="A109" s="11"/>
      <c r="B109" s="10"/>
      <c r="C109" s="7"/>
      <c r="D109" s="7"/>
      <c r="E109" s="7"/>
      <c r="F109" s="6"/>
      <c r="G109" s="8"/>
      <c r="H109" s="7"/>
      <c r="I109" s="5"/>
      <c r="J109" s="6"/>
      <c r="K109" s="6"/>
      <c r="L109" s="6"/>
      <c r="M109" s="3"/>
    </row>
    <row r="110" spans="1:13" x14ac:dyDescent="0.25">
      <c r="A110" s="6" t="s">
        <v>22</v>
      </c>
      <c r="B110" s="6" t="s">
        <v>4</v>
      </c>
      <c r="C110" s="6" t="s">
        <v>22</v>
      </c>
      <c r="D110" s="6" t="s">
        <v>23</v>
      </c>
      <c r="E110" s="6" t="s">
        <v>23</v>
      </c>
      <c r="F110" s="6" t="s">
        <v>24</v>
      </c>
      <c r="G110" s="6" t="s">
        <v>25</v>
      </c>
      <c r="H110" s="6" t="s">
        <v>26</v>
      </c>
      <c r="I110" s="6" t="s">
        <v>27</v>
      </c>
      <c r="J110" s="6" t="s">
        <v>28</v>
      </c>
      <c r="K110" s="6" t="s">
        <v>29</v>
      </c>
      <c r="L110" s="6" t="s">
        <v>29</v>
      </c>
      <c r="M110" s="3"/>
    </row>
    <row r="111" spans="1:13" x14ac:dyDescent="0.25">
      <c r="A111" s="6" t="s">
        <v>30</v>
      </c>
      <c r="B111" s="6" t="s">
        <v>4</v>
      </c>
      <c r="C111" s="6" t="s">
        <v>31</v>
      </c>
      <c r="D111" s="6" t="s">
        <v>32</v>
      </c>
      <c r="E111" s="6" t="s">
        <v>29</v>
      </c>
      <c r="F111" s="6" t="s">
        <v>33</v>
      </c>
      <c r="G111" s="6" t="s">
        <v>34</v>
      </c>
      <c r="H111" s="6" t="s">
        <v>34</v>
      </c>
      <c r="I111" s="6" t="s">
        <v>35</v>
      </c>
      <c r="J111" s="6" t="s">
        <v>36</v>
      </c>
      <c r="K111" s="6" t="s">
        <v>37</v>
      </c>
      <c r="L111" s="6" t="s">
        <v>38</v>
      </c>
      <c r="M111" s="3"/>
    </row>
    <row r="112" spans="1:13" x14ac:dyDescent="0.25">
      <c r="A112" s="12" t="s">
        <v>4</v>
      </c>
      <c r="B112" s="6" t="s">
        <v>4</v>
      </c>
      <c r="C112" s="6"/>
      <c r="D112" s="6"/>
      <c r="E112" s="6"/>
      <c r="F112" s="6"/>
      <c r="G112" s="6"/>
      <c r="H112" s="6"/>
      <c r="I112" s="5"/>
      <c r="J112" s="6"/>
      <c r="K112" s="6"/>
      <c r="L112" s="6"/>
      <c r="M112" s="3"/>
    </row>
    <row r="113" spans="1:13" x14ac:dyDescent="0.25">
      <c r="A113" s="12" t="s">
        <v>125</v>
      </c>
      <c r="B113" s="7" t="s">
        <v>4</v>
      </c>
      <c r="C113" s="7" t="s">
        <v>126</v>
      </c>
      <c r="D113" s="7">
        <v>1</v>
      </c>
      <c r="E113" s="7">
        <v>3000</v>
      </c>
      <c r="F113" s="7">
        <v>16499.400000000001</v>
      </c>
      <c r="G113" s="7">
        <v>0</v>
      </c>
      <c r="H113" s="7"/>
      <c r="I113" s="19">
        <f t="shared" ref="I113:I126" si="13">IF(D113=1,($G$1-F113)+(G113),IF(D113=2,($G$1-F113)+(G113),IF(D113=3,($G$1-F113)+(G113),IF(D113=4,($G$1-F113)+(G113),IF(D113=5,($G$4-F113)+(G113),IF(D113=6,"","   n/a"))))))</f>
        <v>399.79999999999927</v>
      </c>
      <c r="J113" s="14">
        <f t="shared" ref="J113:J126" si="14">IF(D113=1,($G$1-F113)+(H113),IF(D113=5,($G$4-F113)+(H113),IF(D113=2,($G$1-F113)+(H113),IF(D113=4,($G$1-F113)+(H113),IF(D113=3,($G$1-F113)+(H113),IF(D113=6,"","         n/a"))))))</f>
        <v>399.79999999999927</v>
      </c>
      <c r="K113" s="14">
        <f t="shared" ref="K113:K126" si="15">IF(D113=1,(E113+F113)-(H113),IF(D113=5,(E113+F113)-(H113),IF(D113=4,(E113+F113)-(H113),IF(D113=2,(E113+F113)-(G113),IF(E113=3,"","           O/C")))))</f>
        <v>19499.400000000001</v>
      </c>
      <c r="L113" s="14">
        <f t="shared" ref="L113:L126" si="16">IF(D113=1,(E113-H113)-($G$1-F113),IF(D113=5,(E113-H113)-($G$4-F113),IF(D113=4,(E113-H113)-($G$1-F113),IF(D113=2,(E113-I113),IF($D$7=3,0,"           O/C")))))</f>
        <v>2600.2000000000007</v>
      </c>
      <c r="M113" s="3"/>
    </row>
    <row r="114" spans="1:13" x14ac:dyDescent="0.25">
      <c r="A114" s="12" t="s">
        <v>125</v>
      </c>
      <c r="B114" s="7" t="s">
        <v>4</v>
      </c>
      <c r="C114" s="7" t="s">
        <v>126</v>
      </c>
      <c r="D114" s="7">
        <v>1</v>
      </c>
      <c r="E114" s="7">
        <v>3000</v>
      </c>
      <c r="F114" s="7">
        <v>15776.6</v>
      </c>
      <c r="G114" s="7">
        <v>0</v>
      </c>
      <c r="H114" s="7"/>
      <c r="I114" s="19">
        <f t="shared" si="13"/>
        <v>1122.6000000000004</v>
      </c>
      <c r="J114" s="14">
        <f t="shared" si="14"/>
        <v>1122.6000000000004</v>
      </c>
      <c r="K114" s="14">
        <f t="shared" si="15"/>
        <v>18776.599999999999</v>
      </c>
      <c r="L114" s="14">
        <f t="shared" si="16"/>
        <v>1877.3999999999996</v>
      </c>
      <c r="M114" s="3"/>
    </row>
    <row r="115" spans="1:13" x14ac:dyDescent="0.25">
      <c r="A115" s="12" t="s">
        <v>127</v>
      </c>
      <c r="B115" s="7" t="s">
        <v>4</v>
      </c>
      <c r="C115" s="7" t="s">
        <v>126</v>
      </c>
      <c r="D115" s="7">
        <v>1</v>
      </c>
      <c r="E115" s="7">
        <v>3000</v>
      </c>
      <c r="F115" s="7">
        <v>14777.3</v>
      </c>
      <c r="G115" s="7">
        <v>0</v>
      </c>
      <c r="H115" s="7"/>
      <c r="I115" s="19">
        <f t="shared" si="13"/>
        <v>2121.9000000000015</v>
      </c>
      <c r="J115" s="14">
        <f t="shared" si="14"/>
        <v>2121.9000000000015</v>
      </c>
      <c r="K115" s="14">
        <f t="shared" si="15"/>
        <v>17777.3</v>
      </c>
      <c r="L115" s="14">
        <f t="shared" si="16"/>
        <v>878.09999999999854</v>
      </c>
      <c r="M115" s="3"/>
    </row>
    <row r="116" spans="1:13" x14ac:dyDescent="0.25">
      <c r="A116" s="12" t="s">
        <v>127</v>
      </c>
      <c r="B116" s="7" t="s">
        <v>4</v>
      </c>
      <c r="C116" s="7" t="s">
        <v>126</v>
      </c>
      <c r="D116" s="7">
        <v>1</v>
      </c>
      <c r="E116" s="7">
        <v>3000</v>
      </c>
      <c r="F116" s="7">
        <v>15611.2</v>
      </c>
      <c r="G116" s="7">
        <v>0</v>
      </c>
      <c r="H116" s="7"/>
      <c r="I116" s="19">
        <f t="shared" si="13"/>
        <v>1288</v>
      </c>
      <c r="J116" s="14">
        <f t="shared" si="14"/>
        <v>1288</v>
      </c>
      <c r="K116" s="14">
        <f t="shared" si="15"/>
        <v>18611.2</v>
      </c>
      <c r="L116" s="14">
        <f t="shared" si="16"/>
        <v>1712</v>
      </c>
      <c r="M116" s="3"/>
    </row>
    <row r="117" spans="1:13" x14ac:dyDescent="0.25">
      <c r="A117" s="12" t="s">
        <v>128</v>
      </c>
      <c r="B117" s="7" t="s">
        <v>4</v>
      </c>
      <c r="C117" s="7" t="s">
        <v>126</v>
      </c>
      <c r="D117" s="7">
        <v>1</v>
      </c>
      <c r="E117" s="7">
        <v>3000</v>
      </c>
      <c r="F117" s="7">
        <v>15384.1</v>
      </c>
      <c r="G117" s="7">
        <v>0</v>
      </c>
      <c r="H117" s="7"/>
      <c r="I117" s="19">
        <f t="shared" si="13"/>
        <v>1515.1000000000004</v>
      </c>
      <c r="J117" s="14">
        <f t="shared" si="14"/>
        <v>1515.1000000000004</v>
      </c>
      <c r="K117" s="14">
        <f t="shared" si="15"/>
        <v>18384.099999999999</v>
      </c>
      <c r="L117" s="14">
        <f t="shared" si="16"/>
        <v>1484.8999999999996</v>
      </c>
      <c r="M117" s="3"/>
    </row>
    <row r="118" spans="1:13" x14ac:dyDescent="0.25">
      <c r="A118" s="12" t="s">
        <v>128</v>
      </c>
      <c r="B118" s="7" t="s">
        <v>4</v>
      </c>
      <c r="C118" s="7" t="s">
        <v>126</v>
      </c>
      <c r="D118" s="7">
        <v>1</v>
      </c>
      <c r="E118" s="7">
        <v>3000</v>
      </c>
      <c r="F118" s="7">
        <v>16819.3</v>
      </c>
      <c r="G118" s="7">
        <v>0</v>
      </c>
      <c r="H118" s="7"/>
      <c r="I118" s="19">
        <f t="shared" si="13"/>
        <v>79.900000000001455</v>
      </c>
      <c r="J118" s="14">
        <f t="shared" si="14"/>
        <v>79.900000000001455</v>
      </c>
      <c r="K118" s="14">
        <f t="shared" si="15"/>
        <v>19819.3</v>
      </c>
      <c r="L118" s="14">
        <f t="shared" si="16"/>
        <v>2920.0999999999985</v>
      </c>
      <c r="M118" s="3"/>
    </row>
    <row r="119" spans="1:13" x14ac:dyDescent="0.25">
      <c r="A119" s="12" t="s">
        <v>129</v>
      </c>
      <c r="B119" s="7" t="s">
        <v>4</v>
      </c>
      <c r="C119" s="7" t="s">
        <v>130</v>
      </c>
      <c r="D119" s="7">
        <v>1</v>
      </c>
      <c r="E119" s="7">
        <v>1000</v>
      </c>
      <c r="F119" s="7">
        <v>16888.5</v>
      </c>
      <c r="G119" s="7">
        <v>0</v>
      </c>
      <c r="H119" s="7"/>
      <c r="I119" s="19">
        <f t="shared" si="13"/>
        <v>10.700000000000728</v>
      </c>
      <c r="J119" s="14">
        <f t="shared" si="14"/>
        <v>10.700000000000728</v>
      </c>
      <c r="K119" s="14">
        <f t="shared" si="15"/>
        <v>17888.5</v>
      </c>
      <c r="L119" s="14">
        <f t="shared" si="16"/>
        <v>989.29999999999927</v>
      </c>
      <c r="M119" s="3"/>
    </row>
    <row r="120" spans="1:13" x14ac:dyDescent="0.25">
      <c r="A120" s="12" t="s">
        <v>129</v>
      </c>
      <c r="B120" s="7" t="s">
        <v>4</v>
      </c>
      <c r="C120" s="7" t="s">
        <v>130</v>
      </c>
      <c r="D120" s="7">
        <v>1</v>
      </c>
      <c r="E120" s="7">
        <v>1000</v>
      </c>
      <c r="F120" s="7">
        <v>16529.599999999999</v>
      </c>
      <c r="G120" s="7">
        <v>316.3</v>
      </c>
      <c r="H120" s="7"/>
      <c r="I120" s="19">
        <f t="shared" si="13"/>
        <v>685.90000000000214</v>
      </c>
      <c r="J120" s="14">
        <f t="shared" si="14"/>
        <v>369.60000000000218</v>
      </c>
      <c r="K120" s="14">
        <f t="shared" si="15"/>
        <v>17529.599999999999</v>
      </c>
      <c r="L120" s="14">
        <f t="shared" si="16"/>
        <v>630.39999999999782</v>
      </c>
      <c r="M120" s="3"/>
    </row>
    <row r="121" spans="1:13" x14ac:dyDescent="0.25">
      <c r="A121" s="12" t="s">
        <v>131</v>
      </c>
      <c r="B121" s="7" t="s">
        <v>4</v>
      </c>
      <c r="C121" s="7" t="s">
        <v>132</v>
      </c>
      <c r="D121" s="7">
        <v>1</v>
      </c>
      <c r="E121" s="7" t="s">
        <v>133</v>
      </c>
      <c r="F121" s="13">
        <v>38200</v>
      </c>
      <c r="G121" s="13">
        <v>38200</v>
      </c>
      <c r="H121" s="7"/>
      <c r="I121" s="19" t="s">
        <v>4</v>
      </c>
      <c r="J121" s="14" t="s">
        <v>4</v>
      </c>
      <c r="K121" s="13">
        <v>41852</v>
      </c>
      <c r="L121" s="14" t="s">
        <v>4</v>
      </c>
      <c r="M121" s="3"/>
    </row>
    <row r="122" spans="1:13" x14ac:dyDescent="0.25">
      <c r="A122" s="12" t="s">
        <v>131</v>
      </c>
      <c r="B122" s="7" t="s">
        <v>4</v>
      </c>
      <c r="C122" s="7" t="s">
        <v>134</v>
      </c>
      <c r="D122" s="7">
        <v>1</v>
      </c>
      <c r="E122" s="7" t="s">
        <v>135</v>
      </c>
      <c r="F122" s="13">
        <v>38200</v>
      </c>
      <c r="G122" s="13">
        <v>38200</v>
      </c>
      <c r="H122" s="7" t="s">
        <v>4</v>
      </c>
      <c r="I122" s="19" t="s">
        <v>4</v>
      </c>
      <c r="J122" s="14" t="s">
        <v>4</v>
      </c>
      <c r="K122" s="13">
        <v>41852</v>
      </c>
      <c r="L122" s="14" t="s">
        <v>4</v>
      </c>
      <c r="M122" s="3"/>
    </row>
    <row r="123" spans="1:13" x14ac:dyDescent="0.25">
      <c r="A123" s="12" t="s">
        <v>136</v>
      </c>
      <c r="B123" s="7" t="s">
        <v>4</v>
      </c>
      <c r="C123" s="7" t="s">
        <v>137</v>
      </c>
      <c r="D123" s="7">
        <v>1</v>
      </c>
      <c r="E123" s="7">
        <v>3750</v>
      </c>
      <c r="F123" s="7">
        <v>16899.2</v>
      </c>
      <c r="G123" s="7">
        <v>10364</v>
      </c>
      <c r="H123" s="7">
        <v>3353.3</v>
      </c>
      <c r="I123" s="19">
        <f t="shared" si="13"/>
        <v>10364</v>
      </c>
      <c r="J123" s="14">
        <f t="shared" si="14"/>
        <v>3353.3</v>
      </c>
      <c r="K123" s="14">
        <f t="shared" si="15"/>
        <v>17295.900000000001</v>
      </c>
      <c r="L123" s="14">
        <f t="shared" si="16"/>
        <v>396.69999999999982</v>
      </c>
      <c r="M123" s="3"/>
    </row>
    <row r="124" spans="1:13" x14ac:dyDescent="0.25">
      <c r="A124" s="12" t="s">
        <v>138</v>
      </c>
      <c r="B124" s="7" t="s">
        <v>4</v>
      </c>
      <c r="C124" s="7" t="s">
        <v>139</v>
      </c>
      <c r="D124" s="7">
        <v>1</v>
      </c>
      <c r="E124" s="7">
        <v>4500</v>
      </c>
      <c r="F124" s="7">
        <v>13710.6</v>
      </c>
      <c r="G124" s="7">
        <v>0</v>
      </c>
      <c r="H124" s="7">
        <v>0</v>
      </c>
      <c r="I124" s="19">
        <f t="shared" si="13"/>
        <v>3188.6000000000004</v>
      </c>
      <c r="J124" s="14">
        <f t="shared" si="14"/>
        <v>3188.6000000000004</v>
      </c>
      <c r="K124" s="14">
        <f t="shared" si="15"/>
        <v>18210.599999999999</v>
      </c>
      <c r="L124" s="14">
        <f t="shared" si="16"/>
        <v>1311.3999999999996</v>
      </c>
      <c r="M124" s="3"/>
    </row>
    <row r="125" spans="1:13" x14ac:dyDescent="0.25">
      <c r="A125" s="12" t="s">
        <v>140</v>
      </c>
      <c r="B125" s="7" t="s">
        <v>4</v>
      </c>
      <c r="C125" s="7" t="s">
        <v>141</v>
      </c>
      <c r="D125" s="7">
        <v>1</v>
      </c>
      <c r="E125" s="7">
        <v>4500</v>
      </c>
      <c r="F125" s="7">
        <v>13710.6</v>
      </c>
      <c r="G125" s="7">
        <v>0</v>
      </c>
      <c r="H125" s="7">
        <v>0</v>
      </c>
      <c r="I125" s="19">
        <f t="shared" si="13"/>
        <v>3188.6000000000004</v>
      </c>
      <c r="J125" s="14">
        <f t="shared" si="14"/>
        <v>3188.6000000000004</v>
      </c>
      <c r="K125" s="14">
        <f t="shared" si="15"/>
        <v>18210.599999999999</v>
      </c>
      <c r="L125" s="14">
        <f t="shared" si="16"/>
        <v>1311.3999999999996</v>
      </c>
      <c r="M125" s="3"/>
    </row>
    <row r="126" spans="1:13" x14ac:dyDescent="0.25">
      <c r="A126" s="12" t="s">
        <v>142</v>
      </c>
      <c r="B126" s="7" t="s">
        <v>4</v>
      </c>
      <c r="C126" s="7" t="s">
        <v>143</v>
      </c>
      <c r="D126" s="7">
        <v>1</v>
      </c>
      <c r="E126" s="7">
        <v>3000</v>
      </c>
      <c r="F126" s="7">
        <v>14926.4</v>
      </c>
      <c r="G126" s="7">
        <v>0</v>
      </c>
      <c r="H126" s="7">
        <v>0</v>
      </c>
      <c r="I126" s="19">
        <f t="shared" si="13"/>
        <v>1972.8000000000011</v>
      </c>
      <c r="J126" s="14">
        <f t="shared" si="14"/>
        <v>1972.8000000000011</v>
      </c>
      <c r="K126" s="14">
        <f t="shared" si="15"/>
        <v>17926.400000000001</v>
      </c>
      <c r="L126" s="14">
        <f t="shared" si="16"/>
        <v>1027.1999999999989</v>
      </c>
      <c r="M126" s="3"/>
    </row>
    <row r="127" spans="1:13" x14ac:dyDescent="0.25">
      <c r="A127" s="12" t="s">
        <v>144</v>
      </c>
      <c r="B127" s="7" t="s">
        <v>4</v>
      </c>
      <c r="C127" s="7" t="s">
        <v>143</v>
      </c>
      <c r="D127" s="7">
        <v>1</v>
      </c>
      <c r="E127" s="7" t="s">
        <v>145</v>
      </c>
      <c r="F127" s="13">
        <v>38718</v>
      </c>
      <c r="G127" s="13">
        <v>38718</v>
      </c>
      <c r="H127" s="7" t="s">
        <v>4</v>
      </c>
      <c r="I127" s="19" t="s">
        <v>4</v>
      </c>
      <c r="J127" s="14" t="s">
        <v>4</v>
      </c>
      <c r="K127" s="13">
        <v>40544</v>
      </c>
      <c r="L127" s="14" t="s">
        <v>4</v>
      </c>
      <c r="M127" s="3"/>
    </row>
    <row r="128" spans="1:13" x14ac:dyDescent="0.25">
      <c r="A128" s="12" t="s">
        <v>142</v>
      </c>
      <c r="B128" s="7" t="s">
        <v>4</v>
      </c>
      <c r="C128" s="7" t="s">
        <v>143</v>
      </c>
      <c r="D128" s="7">
        <v>1</v>
      </c>
      <c r="E128" s="7">
        <v>3000</v>
      </c>
      <c r="F128" s="14">
        <v>16455</v>
      </c>
      <c r="G128" s="7">
        <v>0</v>
      </c>
      <c r="H128" s="7">
        <v>0</v>
      </c>
      <c r="I128" s="19">
        <f>IF(D128=1,($G$1-F128)+(G128),IF(D128=2,($G$1-F128)+(G128),IF(D128=3,($G$1-F128)+(G128),IF(D128=4,($G$1-F128)+(G128),IF(D128=5,($G$4-F128)+(G128),IF(D128=6,"","   n/a"))))))</f>
        <v>444.20000000000073</v>
      </c>
      <c r="J128" s="14">
        <f>IF(D128=1,($G$1-F128)+(H128),IF(D128=5,($G$4-F128)+(H128),IF(D128=2,($G$1-F128)+(H128),IF(D128=4,($G$1-F128)+(H128),IF(D128=3,($G$1-F128)+(H128),IF(D128=6,"","         n/a"))))))</f>
        <v>444.20000000000073</v>
      </c>
      <c r="K128" s="14">
        <f>IF(D128=1,(E128+F128)-(H128),IF(D128=5,(E128+F128)-(H128),IF(D128=4,(E128+F128)-(H128),IF(D128=2,(E128+F128)-(G128),IF(E128=3,"","           O/C")))))</f>
        <v>19455</v>
      </c>
      <c r="L128" s="14">
        <f>IF(D128=1,(E128-H128)-($G$1-F128),IF(D128=5,(E128-H128)-($G$4-F128),IF(D128=4,(E128-H128)-($G$1-F128),IF(D128=2,(E128-I128),IF($D$7=3,0,"           O/C")))))</f>
        <v>2555.7999999999993</v>
      </c>
      <c r="M128" s="3"/>
    </row>
    <row r="129" spans="1:13" x14ac:dyDescent="0.25">
      <c r="A129" s="12" t="s">
        <v>144</v>
      </c>
      <c r="B129" s="7" t="s">
        <v>4</v>
      </c>
      <c r="C129" s="7" t="s">
        <v>143</v>
      </c>
      <c r="D129" s="7">
        <v>1</v>
      </c>
      <c r="E129" s="7" t="s">
        <v>145</v>
      </c>
      <c r="F129" s="13">
        <v>39783</v>
      </c>
      <c r="G129" s="13">
        <v>39783</v>
      </c>
      <c r="H129" s="7" t="s">
        <v>4</v>
      </c>
      <c r="I129" s="19" t="s">
        <v>4</v>
      </c>
      <c r="J129" s="14" t="s">
        <v>4</v>
      </c>
      <c r="K129" s="13">
        <v>41609</v>
      </c>
      <c r="L129" s="14" t="s">
        <v>4</v>
      </c>
      <c r="M129" s="3"/>
    </row>
    <row r="130" spans="1:13" x14ac:dyDescent="0.25">
      <c r="A130" s="12" t="s">
        <v>142</v>
      </c>
      <c r="B130" s="7" t="s">
        <v>4</v>
      </c>
      <c r="C130" s="7" t="s">
        <v>143</v>
      </c>
      <c r="D130" s="7">
        <v>1</v>
      </c>
      <c r="E130" s="7">
        <v>3000</v>
      </c>
      <c r="F130" s="14">
        <v>16063</v>
      </c>
      <c r="G130" s="7">
        <v>0</v>
      </c>
      <c r="H130" s="7">
        <v>0</v>
      </c>
      <c r="I130" s="19">
        <f>IF(D130=1,($G$1-F130)+(G130),IF(D130=2,($G$1-F130)+(G130),IF(D130=3,($G$1-F130)+(G130),IF(D130=4,($G$1-F130)+(G130),IF(D130=5,($G$4-F130)+(G130),IF(D130=6,"","   n/a"))))))</f>
        <v>836.20000000000073</v>
      </c>
      <c r="J130" s="14">
        <f>IF(D130=1,($G$1-F130)+(H130),IF(D130=5,($G$4-F130)+(H130),IF(D130=2,($G$1-F130)+(H130),IF(D130=4,($G$1-F130)+(H130),IF(D130=3,($G$1-F130)+(H130),IF(D130=6,"","         n/a"))))))</f>
        <v>836.20000000000073</v>
      </c>
      <c r="K130" s="14">
        <f>IF(D130=1,(E130+F130)-(H130),IF(D130=5,(E130+F130)-(H130),IF(D130=4,(E130+F130)-(H130),IF(D130=2,(E130+F130)-(G130),IF(E130=3,"","           O/C")))))</f>
        <v>19063</v>
      </c>
      <c r="L130" s="14">
        <f>IF(D130=1,(E130-H130)-($G$1-F130),IF(D130=5,(E130-H130)-($G$4-F130),IF(D130=4,(E130-H130)-($G$1-F130),IF(D130=2,(E130-I130),IF($D$7=3,0,"           O/C")))))</f>
        <v>2163.7999999999993</v>
      </c>
      <c r="M130" s="3"/>
    </row>
    <row r="131" spans="1:13" x14ac:dyDescent="0.25">
      <c r="A131" s="12" t="s">
        <v>144</v>
      </c>
      <c r="B131" s="7" t="s">
        <v>4</v>
      </c>
      <c r="C131" s="7" t="s">
        <v>143</v>
      </c>
      <c r="D131" s="7">
        <v>1</v>
      </c>
      <c r="E131" s="7" t="s">
        <v>145</v>
      </c>
      <c r="F131" s="13">
        <v>39539</v>
      </c>
      <c r="G131" s="13">
        <v>39539</v>
      </c>
      <c r="H131" s="7" t="s">
        <v>4</v>
      </c>
      <c r="I131" s="19" t="s">
        <v>4</v>
      </c>
      <c r="J131" s="14" t="s">
        <v>4</v>
      </c>
      <c r="K131" s="13">
        <v>41365</v>
      </c>
      <c r="L131" s="14" t="s">
        <v>4</v>
      </c>
      <c r="M131" s="3"/>
    </row>
    <row r="132" spans="1:13" x14ac:dyDescent="0.25">
      <c r="A132" s="12" t="s">
        <v>146</v>
      </c>
      <c r="B132" s="7" t="s">
        <v>4</v>
      </c>
      <c r="C132" s="7" t="s">
        <v>147</v>
      </c>
      <c r="D132" s="7">
        <v>1</v>
      </c>
      <c r="E132" s="7">
        <v>3000</v>
      </c>
      <c r="F132" s="7">
        <v>16804.7</v>
      </c>
      <c r="G132" s="7">
        <v>725.2</v>
      </c>
      <c r="H132" s="7">
        <v>0</v>
      </c>
      <c r="I132" s="19">
        <f>IF(D132=1,($G$1-F132)+(G132),IF(D132=2,($G$1-F132)+(G132),IF(D132=3,($G$1-F132)+(G132),IF(D132=4,($G$1-F132)+(G132),IF(D132=5,($G$4-F132)+(G132),IF(D132=6,"","   n/a"))))))</f>
        <v>819.7</v>
      </c>
      <c r="J132" s="14">
        <f>IF(D132=1,($G$1-F132)+(H132),IF(D132=5,($G$4-F132)+(H132),IF(D132=2,($G$1-F132)+(H132),IF(D132=4,($G$1-F132)+(H132),IF(D132=3,($G$1-F132)+(H132),IF(D132=6,"","         n/a"))))))</f>
        <v>94.5</v>
      </c>
      <c r="K132" s="14">
        <f>IF(D132=1,(E132+F132)-(H132),IF(D132=5,(E132+F132)-(H132),IF(D132=4,(E132+F132)-(H132),IF(D132=2,(E132+F132)-(G132),IF(E132=3,"","           O/C")))))</f>
        <v>19804.7</v>
      </c>
      <c r="L132" s="14">
        <f>IF(D132=1,(E132-H132)-($G$1-F132),IF(D132=5,(E132-H132)-($G$4-F132),IF(D132=4,(E132-H132)-($G$1-F132),IF(D132=2,(E132-I132),IF($D$7=3,0,"           O/C")))))</f>
        <v>2905.5</v>
      </c>
      <c r="M132" s="3"/>
    </row>
    <row r="133" spans="1:13" x14ac:dyDescent="0.25">
      <c r="A133" s="12" t="s">
        <v>146</v>
      </c>
      <c r="B133" s="7" t="s">
        <v>4</v>
      </c>
      <c r="C133" s="7" t="s">
        <v>148</v>
      </c>
      <c r="D133" s="7">
        <v>3</v>
      </c>
      <c r="E133" s="7">
        <v>3000</v>
      </c>
      <c r="F133" s="7">
        <v>16203.3</v>
      </c>
      <c r="G133" s="7">
        <v>0</v>
      </c>
      <c r="H133" s="7">
        <v>0</v>
      </c>
      <c r="I133" s="19">
        <f>IF(D133=1,($G$1-F133)+(G133),IF(D133=2,($G$1-F133)+(G133),IF(D133=3,($G$1-F133)+(G133),IF(D133=4,($G$1-F133)+(G133),IF(D133=5,($G$4-F133)+(G133),IF(D133=6,"","   n/a"))))))</f>
        <v>695.90000000000146</v>
      </c>
      <c r="J133" s="14">
        <f>IF(D133=1,($G$1-F133)+(H133),IF(D133=5,($G$4-F133)+(H133),IF(D133=2,($G$1-F133)+(H133),IF(D133=4,($G$1-F133)+(H133),IF(D133=3,($G$1-F133)+(H133),IF(D133=6,"","         n/a"))))))</f>
        <v>695.90000000000146</v>
      </c>
      <c r="K133" s="14" t="str">
        <f>IF(D133=1,(E133+F133)-(H133),IF(D133=5,(E133+F133)-(H133),IF(D133=4,(E133+F133)-(H133),IF(D133=2,(E133+F133)-(G133),IF(E133=3,"","           O/C")))))</f>
        <v xml:space="preserve">           O/C</v>
      </c>
      <c r="L133" s="14" t="str">
        <f>IF(D133=1,(E133-H133)-($G$1-F133),IF(D133=5,(E133-H133)-($G$4-F133),IF(D133=4,(E133-H133)-($G$1-F133),IF(D133=2,(E133-I133),IF($D$7=3,0,"           O/C")))))</f>
        <v xml:space="preserve">           O/C</v>
      </c>
      <c r="M133" s="3"/>
    </row>
    <row r="134" spans="1:13" x14ac:dyDescent="0.25">
      <c r="A134" s="12" t="s">
        <v>146</v>
      </c>
      <c r="B134" s="7" t="s">
        <v>4</v>
      </c>
      <c r="C134" s="7" t="s">
        <v>149</v>
      </c>
      <c r="D134" s="7">
        <v>1</v>
      </c>
      <c r="E134" s="7">
        <v>3000</v>
      </c>
      <c r="F134" s="7">
        <v>15955.4</v>
      </c>
      <c r="G134" s="7">
        <v>0</v>
      </c>
      <c r="H134" s="7">
        <v>0</v>
      </c>
      <c r="I134" s="19">
        <f>IF(D134=1,($G$1-F134)+(G134),IF(D134=2,($G$1-F134)+(G134),IF(D134=3,($G$1-F134)+(G134),IF(D134=4,($G$1-F134)+(G134),IF(D134=5,($G$4-F134)+(G134),IF(D134=6,"","   n/a"))))))</f>
        <v>943.80000000000109</v>
      </c>
      <c r="J134" s="14">
        <f>IF(D134=1,($G$1-F134)+(H134),IF(D134=5,($G$4-F134)+(H134),IF(D134=2,($G$1-F134)+(H134),IF(D134=4,($G$1-F134)+(H134),IF(D134=3,($G$1-F134)+(H134),IF(D134=6,"","         n/a"))))))</f>
        <v>943.80000000000109</v>
      </c>
      <c r="K134" s="14">
        <f>IF(D134=1,(E134+F134)-(H134),IF(D134=5,(E134+F134)-(H134),IF(D134=4,(E134+F134)-(H134),IF(D134=2,(E134+F134)-(G134),IF(E134=3,"","           O/C")))))</f>
        <v>18955.400000000001</v>
      </c>
      <c r="L134" s="14">
        <f>IF(D134=1,(E134-H134)-($G$1-F134),IF(D134=5,(E134-H134)-($G$4-F134),IF(D134=4,(E134-H134)-($G$1-F134),IF(D134=2,(E134-I134),IF($D$7=3,0,"           O/C")))))</f>
        <v>2056.1999999999989</v>
      </c>
      <c r="M134" s="3"/>
    </row>
    <row r="135" spans="1:13" x14ac:dyDescent="0.25">
      <c r="A135" s="12" t="s">
        <v>150</v>
      </c>
      <c r="B135" s="7" t="s">
        <v>4</v>
      </c>
      <c r="C135" s="7" t="s">
        <v>151</v>
      </c>
      <c r="D135" s="7">
        <v>1</v>
      </c>
      <c r="E135" s="7">
        <v>2000</v>
      </c>
      <c r="F135" s="7">
        <v>16819.3</v>
      </c>
      <c r="G135" s="7">
        <v>0</v>
      </c>
      <c r="H135" s="7">
        <v>0</v>
      </c>
      <c r="I135" s="19">
        <f>IF(D135=1,($G$1-F135)+(G135),IF(D135=2,($G$1-F135)+(G135),IF(D135=3,($G$1-F135)+(G135),IF(D135=4,($G$1-F135)+(G135),IF(D135=5,($G$4-F135)+(G135),IF(D135=6,"","   n/a"))))))</f>
        <v>79.900000000001455</v>
      </c>
      <c r="J135" s="14">
        <f>IF(D135=1,($G$1-F135)+(H135),IF(D135=5,($G$4-F135)+(H135),IF(D135=2,($G$1-F135)+(H135),IF(D135=4,($G$1-F135)+(H135),IF(D135=3,($G$1-F135)+(H135),IF(D135=6,"","         n/a"))))))</f>
        <v>79.900000000001455</v>
      </c>
      <c r="K135" s="14">
        <f>IF(D135=1,(E135+F135)-(H135),IF(D135=5,(E135+F135)-(H135),IF(D135=4,(E135+F135)-(H135),IF(D135=2,(E135+F135)-(G135),IF(E135=3,"","           O/C")))))</f>
        <v>18819.3</v>
      </c>
      <c r="L135" s="14">
        <f>IF(D135=1,(E135-H135)-($G$1-F135),IF(D135=5,(E135-H135)-($G$4-F135),IF(D135=4,(E135-H135)-($G$1-F135),IF(D135=2,(E135-I135),IF($D$7=3,0,"           O/C")))))</f>
        <v>1920.0999999999985</v>
      </c>
      <c r="M135" s="3"/>
    </row>
    <row r="136" spans="1:13" x14ac:dyDescent="0.25">
      <c r="A136" s="12" t="s">
        <v>152</v>
      </c>
      <c r="B136" s="7" t="s">
        <v>4</v>
      </c>
      <c r="C136" s="7" t="s">
        <v>153</v>
      </c>
      <c r="D136" s="7">
        <v>1</v>
      </c>
      <c r="E136" s="7">
        <v>1500</v>
      </c>
      <c r="F136" s="7">
        <v>16231.6</v>
      </c>
      <c r="G136" s="7">
        <v>0</v>
      </c>
      <c r="H136" s="7">
        <v>0</v>
      </c>
      <c r="I136" s="19">
        <f>IF(D136=1,($G$1-F136)+(G136),IF(D136=2,($G$1-F136)+(G136),IF(D136=3,($G$1-F136)+(G136),IF(D136=4,($G$1-F136)+(G136),IF(D136=5,($G$4-F136)+(G136),IF(D136=6,"","   n/a"))))))</f>
        <v>667.60000000000036</v>
      </c>
      <c r="J136" s="14">
        <f>IF(D136=1,($G$1-F136)+(H136),IF(D136=5,($G$4-F136)+(H136),IF(D136=2,($G$1-F136)+(H136),IF(D136=4,($G$1-F136)+(H136),IF(D136=3,($G$1-F136)+(H136),IF(D136=6,"","         n/a"))))))</f>
        <v>667.60000000000036</v>
      </c>
      <c r="K136" s="14">
        <f>IF(D136=1,(E136+F136)-(H136),IF(D136=5,(E136+F136)-(H136),IF(D136=4,(E136+F136)-(H136),IF(D136=2,(E136+F136)-(G136),IF(E136=3,"","           O/C")))))</f>
        <v>17731.599999999999</v>
      </c>
      <c r="L136" s="14">
        <f>IF(D136=1,(E136-H136)-($G$1-F136),IF(D136=5,(E136-H136)-($G$4-F136),IF(D136=4,(E136-H136)-($G$1-F136),IF(D136=2,(E136-I136),IF($D$7=3,0,"           O/C")))))</f>
        <v>832.39999999999964</v>
      </c>
      <c r="M136" s="3"/>
    </row>
    <row r="137" spans="1:13" x14ac:dyDescent="0.25">
      <c r="A137" s="12" t="s">
        <v>152</v>
      </c>
      <c r="B137" s="7" t="s">
        <v>4</v>
      </c>
      <c r="C137" s="7" t="s">
        <v>153</v>
      </c>
      <c r="D137" s="7">
        <v>1</v>
      </c>
      <c r="E137" s="7" t="s">
        <v>154</v>
      </c>
      <c r="F137" s="13">
        <v>39661</v>
      </c>
      <c r="G137" s="13">
        <v>39661</v>
      </c>
      <c r="H137" s="7" t="s">
        <v>4</v>
      </c>
      <c r="I137" s="19" t="s">
        <v>4</v>
      </c>
      <c r="J137" s="14" t="s">
        <v>4</v>
      </c>
      <c r="K137" s="13">
        <v>40391</v>
      </c>
      <c r="L137" s="14" t="s">
        <v>4</v>
      </c>
      <c r="M137" s="3"/>
    </row>
    <row r="138" spans="1:13" x14ac:dyDescent="0.25">
      <c r="A138" s="12" t="s">
        <v>155</v>
      </c>
      <c r="B138" s="7" t="s">
        <v>4</v>
      </c>
      <c r="C138" s="7">
        <v>89775</v>
      </c>
      <c r="D138" s="7">
        <v>1</v>
      </c>
      <c r="E138" s="7" t="s">
        <v>145</v>
      </c>
      <c r="F138" s="13">
        <v>39995</v>
      </c>
      <c r="G138" s="13" t="s">
        <v>156</v>
      </c>
      <c r="H138" s="7" t="s">
        <v>4</v>
      </c>
      <c r="I138" s="19" t="s">
        <v>4</v>
      </c>
      <c r="J138" s="14" t="s">
        <v>4</v>
      </c>
      <c r="K138" s="13">
        <v>41730</v>
      </c>
      <c r="L138" s="14" t="s">
        <v>4</v>
      </c>
      <c r="M138" s="3"/>
    </row>
    <row r="139" spans="1:13" x14ac:dyDescent="0.25">
      <c r="A139" s="12" t="s">
        <v>155</v>
      </c>
      <c r="B139" s="7" t="s">
        <v>4</v>
      </c>
      <c r="C139" s="7">
        <v>89775</v>
      </c>
      <c r="D139" s="7">
        <v>1</v>
      </c>
      <c r="E139" s="7" t="s">
        <v>145</v>
      </c>
      <c r="F139" s="13">
        <v>39995</v>
      </c>
      <c r="G139" s="13">
        <v>39479</v>
      </c>
      <c r="H139" s="7" t="s">
        <v>4</v>
      </c>
      <c r="I139" s="19" t="s">
        <v>4</v>
      </c>
      <c r="J139" s="14" t="s">
        <v>4</v>
      </c>
      <c r="K139" s="13">
        <v>41306</v>
      </c>
      <c r="L139" s="14" t="s">
        <v>4</v>
      </c>
      <c r="M139" s="3"/>
    </row>
    <row r="140" spans="1:13" x14ac:dyDescent="0.25">
      <c r="A140" s="12" t="s">
        <v>157</v>
      </c>
      <c r="B140" s="7" t="s">
        <v>4</v>
      </c>
      <c r="C140" s="7" t="s">
        <v>158</v>
      </c>
      <c r="D140" s="7">
        <v>1</v>
      </c>
      <c r="E140" s="7" t="s">
        <v>159</v>
      </c>
      <c r="F140" s="13">
        <v>39569</v>
      </c>
      <c r="G140" s="13">
        <v>39539</v>
      </c>
      <c r="H140" s="7"/>
      <c r="I140" s="19"/>
      <c r="J140" s="14"/>
      <c r="K140" s="13">
        <v>40634</v>
      </c>
      <c r="L140" s="14"/>
      <c r="M140" s="3"/>
    </row>
    <row r="141" spans="1:13" x14ac:dyDescent="0.25">
      <c r="A141" s="12" t="s">
        <v>160</v>
      </c>
      <c r="B141" s="7" t="s">
        <v>4</v>
      </c>
      <c r="C141" s="7" t="s">
        <v>4</v>
      </c>
      <c r="D141" s="7">
        <v>1</v>
      </c>
      <c r="E141" s="7" t="s">
        <v>161</v>
      </c>
      <c r="F141" s="13">
        <v>39995</v>
      </c>
      <c r="G141" s="13">
        <v>39995</v>
      </c>
      <c r="H141" s="7" t="s">
        <v>4</v>
      </c>
      <c r="I141" s="19" t="s">
        <v>4</v>
      </c>
      <c r="J141" s="14" t="s">
        <v>4</v>
      </c>
      <c r="K141" s="13">
        <v>40360</v>
      </c>
      <c r="L141" s="14" t="s">
        <v>4</v>
      </c>
      <c r="M141" s="3"/>
    </row>
    <row r="142" spans="1:13" x14ac:dyDescent="0.25">
      <c r="B142" s="4" t="s">
        <v>4</v>
      </c>
    </row>
  </sheetData>
  <pageMargins left="0.7" right="0.7" top="0.75" bottom="0.75" header="0.3" footer="0.3"/>
  <pageSetup scale="53" fitToWidth="0" fitToHeight="0" orientation="landscape" r:id="rId1"/>
  <rowBreaks count="2" manualBreakCount="2">
    <brk id="58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dcterms:created xsi:type="dcterms:W3CDTF">2011-11-14T23:11:59Z</dcterms:created>
  <dcterms:modified xsi:type="dcterms:W3CDTF">2011-11-14T23:20:37Z</dcterms:modified>
</cp:coreProperties>
</file>